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4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'2'!$A$1:$G$238</definedName>
    <definedName name="_xlnm.Print_Area" localSheetId="3">'4'!$A$1:$I$236</definedName>
  </definedNames>
  <calcPr fullCalcOnLoad="1"/>
</workbook>
</file>

<file path=xl/sharedStrings.xml><?xml version="1.0" encoding="utf-8"?>
<sst xmlns="http://schemas.openxmlformats.org/spreadsheetml/2006/main" count="1542" uniqueCount="476">
  <si>
    <t>Содержание автомобильных дорог и искусственных сооружений на них</t>
  </si>
  <si>
    <t>Подпрограмма  «Благоустройство территории Ординского сельского поселения»</t>
  </si>
  <si>
    <t>434 00 00000</t>
  </si>
  <si>
    <t>Сбор и вывоз ТБО</t>
  </si>
  <si>
    <t>Муниципальная программа Ординского сельского поселения «Социальная поддержка граждан в Ординском сельском поселении на 2016-2020 годы»</t>
  </si>
  <si>
    <t>460 00 00000</t>
  </si>
  <si>
    <t>461 00 00000</t>
  </si>
  <si>
    <t>Выплата пенсий за выслугу лет лицам, замещавшим муниципальные должности и должности муниципальной службы сельского поселения</t>
  </si>
  <si>
    <t>462 00 00000</t>
  </si>
  <si>
    <t>463 00 00000</t>
  </si>
  <si>
    <t>НЕПРОГРАММНЫЕ РАСХОДЫ</t>
  </si>
  <si>
    <t xml:space="preserve">тыс. рублей </t>
  </si>
  <si>
    <t>тыс.рублей</t>
  </si>
  <si>
    <t>Приложение 4</t>
  </si>
  <si>
    <t>Муниципальная программа «Управление земельными ресурсами и имуществом Ординского сельского поселения на 2016-2018 годы»</t>
  </si>
  <si>
    <t>442 00 00000</t>
  </si>
  <si>
    <t>Подпрограмма "Управление муниципальным имуществом в Ординском сельском поселении»</t>
  </si>
  <si>
    <t>Вовлечение в оборот земельных участков , в том числе под жилищное строительство</t>
  </si>
  <si>
    <t>Содержание и обслуживание имущества муниципальной казны</t>
  </si>
  <si>
    <t>Подпрограмма «Обеспечение пожарной безопасности в Ординском сельском поселении»</t>
  </si>
  <si>
    <t>Мероприятия, осуществляемые органами местного самоуправления поселений в рамках непрограммных мероприятий</t>
  </si>
  <si>
    <t>910 00 00000</t>
  </si>
  <si>
    <t>Паспортизация автомобильных дорог</t>
  </si>
  <si>
    <t>Организация и содержание мест захоронений</t>
  </si>
  <si>
    <t>Благоустройство территории поселения (прочие мероприятия)</t>
  </si>
  <si>
    <t>0501</t>
  </si>
  <si>
    <t>Жилищное хозяйство</t>
  </si>
  <si>
    <t>Подпрограмма «Развитие дорожной деятельности в Ординском сельском поселении»</t>
  </si>
  <si>
    <t>Подпрограмма "Развитие жилищного хозяйства в Ординском сельском поселении"</t>
  </si>
  <si>
    <t>432 00 00000</t>
  </si>
  <si>
    <t>Взносы на капитальный ремонт многоквартирных домов</t>
  </si>
  <si>
    <t>Предоставление муниципальных услуг (работ) по культурно-досуговой деятельности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</si>
  <si>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</si>
  <si>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</si>
  <si>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</si>
  <si>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</si>
  <si>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Подпрограмма «Реализация системы мер социальной поддержки и социальной помощи отдельных категорий граждан Ординского сельского поселения на 2016-2020 годы»</t>
  </si>
  <si>
    <t>Мероприятия в области физкультура и спорта</t>
  </si>
  <si>
    <t>901 00 2П160</t>
  </si>
  <si>
    <t>Подпрограмма «Обеспечение жильем молодых семей в Ординском сельском поселении на 2016-2020 годы»</t>
  </si>
  <si>
    <t>Подпрограмма «Улучшение жилищных условий граждан, проживающих в сельской местности, в том числе молодых семей и молодых специалистов на 2016-2020 годы»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</si>
  <si>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</si>
  <si>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тыс. рублей</t>
  </si>
  <si>
    <t xml:space="preserve">тыс.рублей </t>
  </si>
  <si>
    <t>КФСР</t>
  </si>
  <si>
    <t>КЦСР</t>
  </si>
  <si>
    <t>КВР</t>
  </si>
  <si>
    <t>3</t>
  </si>
  <si>
    <t>4</t>
  </si>
  <si>
    <t>ПРОГРАММНЫЕ РАСХОДЫ</t>
  </si>
  <si>
    <t>461 00 2С020</t>
  </si>
  <si>
    <t>Ординского сельского поселения</t>
  </si>
  <si>
    <t>Приложение 5</t>
  </si>
  <si>
    <t>936</t>
  </si>
  <si>
    <t>Администрация Ординского сельского поселения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</si>
  <si>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</si>
  <si>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</si>
  <si>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</si>
  <si>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</si>
  <si>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</si>
  <si>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</si>
  <si>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</si>
  <si>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</si>
  <si>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Центральный аппарат</t>
  </si>
  <si>
    <t>14</t>
  </si>
  <si>
    <t>Другие общегосударственные вопросы</t>
  </si>
  <si>
    <t>Выполнение других обязательств государства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</si>
  <si>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</si>
  <si>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</si>
  <si>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</si>
  <si>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</si>
  <si>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08</t>
  </si>
  <si>
    <t>Транспорт</t>
  </si>
  <si>
    <t>05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</si>
  <si>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</si>
  <si>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</si>
  <si>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</si>
  <si>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</si>
  <si>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</si>
  <si>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Культура 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</si>
  <si>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</si>
  <si>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</si>
  <si>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</si>
  <si>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</si>
  <si>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11</t>
  </si>
  <si>
    <t>Наименование расходов</t>
  </si>
  <si>
    <t>0100</t>
  </si>
  <si>
    <t>0102</t>
  </si>
  <si>
    <t>0104</t>
  </si>
  <si>
    <t>0300</t>
  </si>
  <si>
    <t>0314</t>
  </si>
  <si>
    <t>0400</t>
  </si>
  <si>
    <t>0408</t>
  </si>
  <si>
    <t>0500</t>
  </si>
  <si>
    <t>0502</t>
  </si>
  <si>
    <t>0503</t>
  </si>
  <si>
    <t>0800</t>
  </si>
  <si>
    <t>0801</t>
  </si>
  <si>
    <t>1000</t>
  </si>
  <si>
    <t>1003</t>
  </si>
  <si>
    <t>1100</t>
  </si>
  <si>
    <t>ИТОГО</t>
  </si>
  <si>
    <t>600 04 00</t>
  </si>
  <si>
    <t>Организация мест захоронения</t>
  </si>
  <si>
    <t>520 00 00</t>
  </si>
  <si>
    <t>520 23 00</t>
  </si>
  <si>
    <t>Иные безвозмездные и безвозвратные перечисления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</si>
  <si>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</si>
  <si>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ВСЕГО РАСХОДОВ</t>
  </si>
  <si>
    <t>0113</t>
  </si>
  <si>
    <t>13</t>
  </si>
  <si>
    <t>Физическая культура  и спорт</t>
  </si>
  <si>
    <t>1101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</si>
  <si>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</si>
  <si>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</si>
  <si>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120</t>
  </si>
  <si>
    <t>100</t>
  </si>
  <si>
    <t>200</t>
  </si>
  <si>
    <t>240</t>
  </si>
  <si>
    <t>800</t>
  </si>
  <si>
    <t>Иные бюджетные ассигнования</t>
  </si>
  <si>
    <t>850</t>
  </si>
  <si>
    <t>0409</t>
  </si>
  <si>
    <t>810</t>
  </si>
  <si>
    <t>Дорожное хозяйство (дорожные фонды)</t>
  </si>
  <si>
    <t>310</t>
  </si>
  <si>
    <t>300</t>
  </si>
  <si>
    <t>Социальное обеспечение и иные выплаты населению</t>
  </si>
  <si>
    <t>09</t>
  </si>
  <si>
    <t>320</t>
  </si>
  <si>
    <t>Социальные выплаты гражданам, кроме публичных нормативных социальных выплат</t>
  </si>
  <si>
    <t>Субсидии организациям автомобильного транспорта на компенсацию потерь в доходах, возникающих в результате государственного регулирования тарифов на перевозку пассажиров на поселенческих маршрутах</t>
  </si>
  <si>
    <t>1001</t>
  </si>
  <si>
    <t>Пенсионное обеспечение</t>
  </si>
  <si>
    <t>1</t>
  </si>
  <si>
    <t>Публичные нормативные социальные выплаты гражданам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</si>
  <si>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</si>
  <si>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</si>
  <si>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</si>
  <si>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</si>
  <si>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</si>
  <si>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</si>
  <si>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Культура, кинематография</t>
  </si>
  <si>
    <t>Приложение 3</t>
  </si>
  <si>
    <t>2</t>
  </si>
  <si>
    <t>901 00 00000</t>
  </si>
  <si>
    <t>Обеспечение деятельности органов местного самоуправления поселений</t>
  </si>
  <si>
    <t>440 00 00000</t>
  </si>
  <si>
    <t>Муниципальная программа «Управление земельными ресурсами и имуществом Ординского сельского поселения  на 2016-2018 годы»</t>
  </si>
  <si>
    <t>Подпрограмма "Управление земельными ресурсами в Ординском сельском поселении»</t>
  </si>
  <si>
    <t>441 00 00000</t>
  </si>
  <si>
    <t>903 00 00000</t>
  </si>
  <si>
    <t>Управление муниципальной собственностью</t>
  </si>
  <si>
    <t>Муниципальная программа «Защита населения и территории от чрезвычайных ситуаций, гражданская оборона и обеспечение пожарной безопасности в Ординском сельском поселении на 2016-2018 годы»</t>
  </si>
  <si>
    <t>450 00 00000</t>
  </si>
  <si>
    <t>452 00 00000</t>
  </si>
  <si>
    <t>Мероприятия по обеспечению пожарной безопасности</t>
  </si>
  <si>
    <t>Муниципальная программа «Комплексное развитие систем жизнеобеспечения в Ординском сельском поселении на 2016-2018 годы»</t>
  </si>
  <si>
    <t>430 00 00000</t>
  </si>
  <si>
    <t>Подпрограмма  «Развитие дорожной деятельности в Ординском сельском поселении»</t>
  </si>
  <si>
    <t>431 00 00000</t>
  </si>
  <si>
    <t>КВСР</t>
  </si>
  <si>
    <t>Осуществление части полномочий поселений по формированию и исполнению бюджета</t>
  </si>
  <si>
    <t>540</t>
  </si>
  <si>
    <t>Межбюджетные трансферты</t>
  </si>
  <si>
    <t>Иные межбюджетные трансферты</t>
  </si>
  <si>
    <t>Осуществление части полномочий поселений по размещению муниципального заказа</t>
  </si>
  <si>
    <t>Подпрограмма «Благоустройство территории Ординского сельского поселения»</t>
  </si>
  <si>
    <t>906 00 00000</t>
  </si>
  <si>
    <t xml:space="preserve">Выполнение функций по организации строительства объектов общественной инфраструктуры и контролю за выполнением обязательств </t>
  </si>
  <si>
    <t xml:space="preserve">Осуществление функций строительного контроля  </t>
  </si>
  <si>
    <t>908 00 00000</t>
  </si>
  <si>
    <t>Выполнение функций  в области жилищно- коммунального хозяйства</t>
  </si>
  <si>
    <t>908 00 80710</t>
  </si>
  <si>
    <t>Утилизация твёрдых бытовых отходов</t>
  </si>
  <si>
    <t>901 00 2П170</t>
  </si>
  <si>
    <t>Осуществление полномочий по страхованию граждан Российской Федерации, участвующих в деятельности дружин</t>
  </si>
  <si>
    <t>410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</si>
  <si>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</si>
  <si>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</si>
  <si>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</si>
  <si>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435 00 00000</t>
  </si>
  <si>
    <t>Подпрограмма «Переселение граждан из аварийного жилищного фонда на территории Ординского сельского поселения»</t>
  </si>
  <si>
    <t>Обеспечение мероприятий по переселению граждан из аварийного жилищного фонда</t>
  </si>
  <si>
    <t>0412</t>
  </si>
  <si>
    <t>Другие вопросы в области национальной экономики</t>
  </si>
  <si>
    <t>Исполнение судебных актов</t>
  </si>
  <si>
    <t>12</t>
  </si>
  <si>
    <t>435 00 90150</t>
  </si>
  <si>
    <t>433 00 92190</t>
  </si>
  <si>
    <t>Строительство водопроводов</t>
  </si>
  <si>
    <t>433 00 00000</t>
  </si>
  <si>
    <t>Подпрограмма "Развитие коммунального хозяйства в Ординском сельском поселении"</t>
  </si>
  <si>
    <t>901 00 2П020</t>
  </si>
  <si>
    <t>360</t>
  </si>
  <si>
    <t>Иные выплаты населению</t>
  </si>
  <si>
    <t>Выплата материального стимулирования народным дружинникам за участие в охране общественного порядка</t>
  </si>
  <si>
    <t>Обеспечение жильем молодых семей в рамках районной программы "ФЦП "Жилище на 2015-2020 годы" за счет средств местного бюджета</t>
  </si>
  <si>
    <t>Обеспечение жильем молодых семей в рамках районной программы (ФЦП "Жилище на 2015-2020 годы") за счет средств местного бюджета</t>
  </si>
  <si>
    <t>901 00 90410</t>
  </si>
  <si>
    <t>901 00 90420</t>
  </si>
  <si>
    <t>441 00 90010</t>
  </si>
  <si>
    <t>442 00 90020</t>
  </si>
  <si>
    <t>903 00 90040</t>
  </si>
  <si>
    <t>452 00 90060</t>
  </si>
  <si>
    <t>910 00 90300</t>
  </si>
  <si>
    <t>431 00 90090</t>
  </si>
  <si>
    <t>431 00 90420</t>
  </si>
  <si>
    <t>432 00 90170</t>
  </si>
  <si>
    <t>434 00 90260</t>
  </si>
  <si>
    <t>434 00 90270</t>
  </si>
  <si>
    <t>434 00 90280</t>
  </si>
  <si>
    <t>434 00 90310</t>
  </si>
  <si>
    <t>434 00 90320</t>
  </si>
  <si>
    <t>910 00 90330</t>
  </si>
  <si>
    <t>461 00 90360</t>
  </si>
  <si>
    <t>910 00 90430</t>
  </si>
  <si>
    <t>Предоставление социальных выплат на улучшение жилищных условий граждан</t>
  </si>
  <si>
    <t>901 00 91000</t>
  </si>
  <si>
    <t>901 00 92000</t>
  </si>
  <si>
    <t>906 00 94000</t>
  </si>
  <si>
    <t>Приложение 2</t>
  </si>
  <si>
    <t>435 00 90460</t>
  </si>
  <si>
    <t>Снос ветхого аварийного жилья</t>
  </si>
  <si>
    <t>431 00 90110</t>
  </si>
  <si>
    <t>Капитальный ремонт автомобильных дорог</t>
  </si>
  <si>
    <t>433 00 90470</t>
  </si>
  <si>
    <t>Возмещение расходов по подвозу качественной питьевой воды в населенные пункты Ординского сельского поселения</t>
  </si>
  <si>
    <t>Код</t>
  </si>
  <si>
    <t>Наименование кода поступлений в бюджет (группа, подгруппа, статья, подстатья)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</si>
  <si>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</si>
  <si>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</si>
  <si>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</si>
  <si>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</si>
  <si>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</si>
  <si>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</si>
  <si>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</si>
  <si>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</si>
  <si>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</si>
  <si>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</si>
  <si>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</si>
  <si>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</si>
  <si>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</si>
  <si>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22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</si>
  <si>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</si>
  <si>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</si>
  <si>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</si>
  <si>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</si>
  <si>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</si>
  <si>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</si>
  <si>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</si>
  <si>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</si>
  <si>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</si>
  <si>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</si>
  <si>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</si>
  <si>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</si>
  <si>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182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</si>
  <si>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</si>
  <si>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</si>
  <si>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</si>
  <si>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</si>
  <si>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</si>
  <si>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</si>
  <si>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</si>
  <si>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</si>
  <si>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</si>
  <si>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</si>
  <si>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</si>
  <si>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</si>
  <si>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</si>
  <si>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</si>
  <si>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</si>
  <si>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</si>
  <si>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</si>
  <si>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</si>
  <si>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</si>
  <si>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</si>
  <si>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</si>
  <si>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</si>
  <si>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</si>
  <si>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</si>
  <si>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</si>
  <si>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</si>
  <si>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</si>
  <si>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</si>
  <si>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</si>
  <si>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</si>
  <si>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</si>
  <si>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</si>
  <si>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</si>
  <si>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</si>
  <si>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</si>
  <si>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</si>
  <si>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</si>
  <si>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</si>
  <si>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</si>
  <si>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</si>
  <si>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</si>
  <si>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</si>
  <si>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</si>
  <si>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</si>
  <si>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</si>
  <si>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</si>
  <si>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</si>
  <si>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</si>
  <si>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</si>
  <si>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</si>
  <si>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</si>
  <si>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</si>
  <si>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</si>
  <si>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</si>
  <si>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</si>
  <si>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</si>
  <si>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</si>
  <si>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</si>
  <si>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</si>
  <si>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</si>
  <si>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</si>
  <si>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</si>
  <si>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</si>
  <si>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</si>
  <si>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</si>
  <si>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</si>
  <si>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</si>
  <si>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</si>
  <si>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</si>
  <si>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</si>
  <si>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</si>
  <si>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</si>
  <si>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</si>
  <si>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</si>
  <si>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</si>
  <si>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</si>
  <si>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</si>
  <si>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</si>
  <si>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</si>
  <si>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</si>
  <si>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</si>
  <si>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</si>
  <si>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</si>
  <si>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</si>
  <si>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</si>
  <si>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 земельных участков)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</si>
  <si>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</si>
  <si>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</si>
  <si>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</si>
  <si>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</si>
  <si>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</si>
  <si>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</si>
  <si>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</si>
  <si>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</si>
  <si>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1 13 01995 10 0000 130</t>
  </si>
  <si>
    <t xml:space="preserve">Прочие доходы от оказания платных услуг (работ) получателями средств бюджетов сельских поселений 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</si>
  <si>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</si>
  <si>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</si>
  <si>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1 17 00000 00 0000 000</t>
  </si>
  <si>
    <t>ПРОЧИЕ НЕНАЛОГОВЫЕ ДОХОДЫ</t>
  </si>
  <si>
    <t>1 17 01050 10 0000 151</t>
  </si>
  <si>
    <t>Невыясненные поступления, зачисляемые в бюджеты поселений</t>
  </si>
  <si>
    <t>1 19 00000 00 0000 000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</si>
  <si>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</si>
  <si>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1 19 05000 10 0000 151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</si>
  <si>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</si>
  <si>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</si>
  <si>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</si>
  <si>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</si>
  <si>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</si>
  <si>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1 17 14000 00 0000 180</t>
  </si>
  <si>
    <t>Средства самообложения граждан</t>
  </si>
  <si>
    <t>1 17 14030 10 0000 180</t>
  </si>
  <si>
    <t>Средства самообложения граждан, зачисляемые в бюджеты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</si>
  <si>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</si>
  <si>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</si>
  <si>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</si>
  <si>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</si>
  <si>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</si>
  <si>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</si>
  <si>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2 02 15001 10 0000 151</t>
  </si>
  <si>
    <t>Дотации бюджетам сельских поселений на выравнивание бюджетной обеспеченности</t>
  </si>
  <si>
    <t>2 02 02008 10 0000 151</t>
  </si>
  <si>
    <t>Субсидии бюджетам поселений на обеспечение жильем молодых семей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</si>
  <si>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</si>
  <si>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</si>
  <si>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</si>
  <si>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</si>
  <si>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</si>
  <si>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</si>
  <si>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</si>
  <si>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</si>
  <si>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</si>
  <si>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</si>
  <si>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</si>
  <si>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</si>
  <si>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</si>
  <si>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</si>
  <si>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2 02 40000 00 0000 151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</si>
  <si>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</si>
  <si>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</si>
  <si>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</t>
  </si>
  <si>
    <t>Приложение 1</t>
  </si>
  <si>
    <t>Утилизация твердых бытовых отходов</t>
  </si>
  <si>
    <t>434 00 80710</t>
  </si>
  <si>
    <t>433 00 90200</t>
  </si>
  <si>
    <t>Капитальный ремонт водопроводов</t>
  </si>
  <si>
    <t>435 00 80580</t>
  </si>
  <si>
    <t>Строительство газопровода низкого давления для газоснабжения жилых домов по ул.Заречная, Беляева, Падерная, Подгорная с. Орда Пермского края</t>
  </si>
  <si>
    <t>План</t>
  </si>
  <si>
    <t>Поступление</t>
  </si>
  <si>
    <t>% исполнения</t>
  </si>
  <si>
    <t>к постановлению администрации</t>
  </si>
  <si>
    <t>Кассовый расход</t>
  </si>
  <si>
    <t xml:space="preserve">Код классификации источников внутреннего финансирования дефицита </t>
  </si>
  <si>
    <t>Наименование кода классификации источников финансирования дефицитов бюджетов</t>
  </si>
  <si>
    <t>Фактически исполнено</t>
  </si>
  <si>
    <t>01 05 00 00 00 0000 000</t>
  </si>
  <si>
    <t xml:space="preserve">Изменение остатков средств на счетах по учету средств бюджетов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</si>
  <si>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</si>
  <si>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</si>
  <si>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</si>
  <si>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</si>
  <si>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</si>
  <si>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</si>
  <si>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</si>
  <si>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</si>
  <si>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1 17 01000 00 0000 180</t>
  </si>
  <si>
    <t>Невыясненные поступления</t>
  </si>
  <si>
    <t>1 17 01050 10 0000 180</t>
  </si>
  <si>
    <t>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</si>
  <si>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</si>
  <si>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</si>
  <si>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значение, прошлых лет, из бюджетов сельских поселений</t>
  </si>
  <si>
    <t>2 19 60000 10 0000 151</t>
  </si>
  <si>
    <t>2 02 25519 10 0000 151</t>
  </si>
  <si>
    <t>Субсидии бюджетам сельских поселений на поддержку отрасли культуры</t>
  </si>
  <si>
    <t>2 02 49999 10 0000 151</t>
  </si>
  <si>
    <t xml:space="preserve">Прочие межбюджетные трансферты, передаваемые бюджетам сельских поселений </t>
  </si>
  <si>
    <t>2 18 60000 10 0000 151</t>
  </si>
  <si>
    <t>431 00 L5550</t>
  </si>
  <si>
    <t>433 11 88000</t>
  </si>
  <si>
    <t>433 11 SP050</t>
  </si>
  <si>
    <t>463 27 L0180</t>
  </si>
  <si>
    <t>433 00 80581</t>
  </si>
  <si>
    <t>Приобретение течеискателя воды</t>
  </si>
  <si>
    <t>434 00 L5550</t>
  </si>
  <si>
    <t>Поддержка муниципальных программ формирования современной городской среды</t>
  </si>
  <si>
    <t>0700</t>
  </si>
  <si>
    <t>0707</t>
  </si>
  <si>
    <t>Молодежная политика и оздоровление детей</t>
  </si>
  <si>
    <t>910 00 80270</t>
  </si>
  <si>
    <t>Организация и проведение оздоровительной компании детей</t>
  </si>
  <si>
    <t>910 00 80260</t>
  </si>
  <si>
    <t>Организация и проведение мероприятий в сфере культуры</t>
  </si>
  <si>
    <t>910 00 R5190</t>
  </si>
  <si>
    <t>Поддержка отрасли культуры</t>
  </si>
  <si>
    <t>462 00 SE050</t>
  </si>
  <si>
    <t>07</t>
  </si>
  <si>
    <t>Образование</t>
  </si>
  <si>
    <t>2 18 00000 00 0000 151</t>
  </si>
  <si>
    <t>2 19 00000 00 0000 151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</si>
  <si>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</si>
  <si>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</si>
  <si>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от 10.10.2017  № 140</t>
  </si>
  <si>
    <t>0107</t>
  </si>
  <si>
    <t>910 00 90400</t>
  </si>
  <si>
    <t>Обеспечение проведения выборов и референдумов</t>
  </si>
  <si>
    <t>Проведение выборов и референдумов</t>
  </si>
  <si>
    <t>433 50 80583</t>
  </si>
  <si>
    <t>Разработка ПСД по объекту "Строительство газопровода низкого давления для газоснабжения жилых домов ул.8 Марта, 15-40 в с.Орда Пермского края"</t>
  </si>
  <si>
    <t>433 11 80584</t>
  </si>
  <si>
    <t>434 00 80660</t>
  </si>
  <si>
    <t>Обустройство мест остановок (стоянок) автотранспорта и искусственных сооружений на них</t>
  </si>
  <si>
    <t>Отчет об исполнении доходов бюджета по кодам поступлений в бюджет (группам, подгруппам, статьям, подстатьям классификации доходов бюджета) за III квартал 2017 года</t>
  </si>
  <si>
    <t>Отчет об исполнении бюджетных ассигнований по разделам и подразделам, целевым статьям, группам видов расходов классификации расходов бюджета за III квартал  2017 года</t>
  </si>
  <si>
    <t>Отчет об исполнении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за  III квартал 2017 года</t>
  </si>
  <si>
    <t>Отчет об исполнении по ведомственной структуре расходов бюджета за III квартал 2017 года</t>
  </si>
  <si>
    <t>Отчет об исполнении бюджета Ординского сельского поселения по источникам финансирования дефицита бюджета за III квартал 2017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</si>
</sst>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justify"/>
    </xf>
    <xf numFmtId="0" fontId="8" fillId="0" borderId="1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 vertical="justify"/>
    </xf>
    <xf numFmtId="17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 wrapText="1"/>
    </xf>
    <xf numFmtId="49" fontId="8" fillId="0" borderId="11" xfId="0" applyNumberFormat="1" applyFont="1" applyFill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justify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/>
    </xf>
    <xf numFmtId="49" fontId="6" fillId="0" borderId="10" xfId="0" applyNumberFormat="1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 wrapText="1"/>
    </xf>
    <xf numFmtId="2" fontId="6" fillId="0" borderId="10" xfId="0" applyNumberFormat="1" applyFont="1" applyBorder="1" applyAlignment="1">
      <alignment horizontal="center" vertical="justify"/>
    </xf>
    <xf numFmtId="2" fontId="9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justify"/>
    </xf>
    <xf numFmtId="0" fontId="30" fillId="0" borderId="0" xfId="0" applyFont="1" applyAlignment="1">
      <alignment/>
    </xf>
    <xf numFmtId="2" fontId="8" fillId="0" borderId="0" xfId="0" applyNumberFormat="1" applyFont="1" applyAlignment="1">
      <alignment horizontal="center" vertical="justify"/>
    </xf>
    <xf numFmtId="49" fontId="8" fillId="0" borderId="0" xfId="0" applyNumberFormat="1" applyFont="1" applyBorder="1" applyAlignment="1">
      <alignment horizontal="center" vertical="justify" wrapText="1"/>
    </xf>
    <xf numFmtId="49" fontId="8" fillId="0" borderId="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8" fillId="0" borderId="0" xfId="0" applyFont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8" fillId="0" borderId="10" xfId="0" applyFont="1" applyFill="1" applyBorder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 wrapText="1"/>
    </xf>
    <xf numFmtId="49" fontId="6" fillId="0" borderId="0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30" fillId="0" borderId="0" xfId="0" applyFont="1" applyAlignment="1">
      <alignment horizontal="center" vertical="justify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justify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justify" wrapText="1"/>
    </xf>
    <xf numFmtId="2" fontId="8" fillId="0" borderId="0" xfId="0" applyNumberFormat="1" applyFont="1" applyFill="1" applyBorder="1" applyAlignment="1">
      <alignment horizontal="center" vertical="justify" wrapText="1"/>
    </xf>
    <xf numFmtId="49" fontId="8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justify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justify"/>
    </xf>
    <xf numFmtId="0" fontId="6" fillId="0" borderId="0" xfId="0" applyFont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justify" wrapText="1"/>
    </xf>
    <xf numFmtId="49" fontId="8" fillId="0" borderId="14" xfId="53" applyNumberFormat="1" applyFont="1" applyFill="1" applyBorder="1" applyAlignment="1">
      <alignment horizontal="left" vertical="justify" wrapText="1"/>
      <protection/>
    </xf>
    <xf numFmtId="49" fontId="8" fillId="0" borderId="10" xfId="53" applyNumberFormat="1" applyFont="1" applyFill="1" applyBorder="1" applyAlignment="1">
      <alignment horizontal="center" vertical="justify" wrapText="1"/>
      <protection/>
    </xf>
    <xf numFmtId="0" fontId="28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justify"/>
    </xf>
    <xf numFmtId="0" fontId="29" fillId="0" borderId="10" xfId="0" applyFont="1" applyFill="1" applyBorder="1" applyAlignment="1">
      <alignment horizontal="left" vertical="justify" wrapText="1"/>
    </xf>
    <xf numFmtId="49" fontId="31" fillId="0" borderId="15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/>
    </xf>
    <xf numFmtId="0" fontId="8" fillId="0" borderId="0" xfId="56" applyFont="1" applyFill="1" applyAlignment="1">
      <alignment horizontal="right"/>
      <protection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vertical="justify" wrapText="1"/>
    </xf>
    <xf numFmtId="0" fontId="8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0" fontId="0" fillId="0" borderId="0" xfId="56">
      <alignment/>
      <protection/>
    </xf>
    <xf numFmtId="0" fontId="8" fillId="0" borderId="0" xfId="56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8" fillId="0" borderId="10" xfId="55" applyFont="1" applyBorder="1" applyAlignment="1">
      <alignment horizontal="center" vertical="center" wrapText="1"/>
      <protection/>
    </xf>
    <xf numFmtId="17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2" fontId="8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vertical="justify" wrapText="1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/>
    </xf>
    <xf numFmtId="173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34" fillId="0" borderId="0" xfId="56" applyFont="1" applyAlignment="1">
      <alignment horizontal="center"/>
      <protection/>
    </xf>
    <xf numFmtId="0" fontId="34" fillId="0" borderId="0" xfId="56" applyFont="1">
      <alignment/>
      <protection/>
    </xf>
    <xf numFmtId="0" fontId="34" fillId="0" borderId="0" xfId="56" applyFont="1" applyAlignment="1">
      <alignment horizontal="right"/>
      <protection/>
    </xf>
    <xf numFmtId="0" fontId="0" fillId="0" borderId="0" xfId="56" applyAlignment="1">
      <alignment horizontal="center"/>
      <protection/>
    </xf>
    <xf numFmtId="49" fontId="8" fillId="24" borderId="10" xfId="0" applyNumberFormat="1" applyFont="1" applyFill="1" applyBorder="1" applyAlignment="1">
      <alignment horizontal="left" vertical="justify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2" fontId="8" fillId="0" borderId="0" xfId="54" applyNumberFormat="1" applyFont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right" vertical="center"/>
      <protection/>
    </xf>
    <xf numFmtId="173" fontId="6" fillId="0" borderId="0" xfId="54" applyNumberFormat="1" applyFont="1" applyBorder="1" applyAlignment="1">
      <alignment horizontal="center" vertical="center"/>
      <protection/>
    </xf>
    <xf numFmtId="172" fontId="8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172" fontId="8" fillId="0" borderId="0" xfId="54" applyNumberFormat="1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left" vertical="center" wrapText="1"/>
      <protection/>
    </xf>
    <xf numFmtId="4" fontId="8" fillId="0" borderId="0" xfId="54" applyNumberFormat="1" applyFont="1" applyBorder="1" applyAlignment="1">
      <alignment horizontal="right" vertical="center"/>
      <protection/>
    </xf>
    <xf numFmtId="0" fontId="8" fillId="0" borderId="0" xfId="54" applyFont="1" applyBorder="1" applyAlignment="1">
      <alignment horizontal="justify" vertical="center"/>
      <protection/>
    </xf>
    <xf numFmtId="49" fontId="6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на 2008-2010  ЗС 2" xfId="54"/>
    <cellStyle name="Обычный_Прил" xfId="55"/>
    <cellStyle name="Обычный_прогноз на 2006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zoomScale="80" zoomScaleNormal="80" zoomScalePageLayoutView="0" workbookViewId="0" topLeftCell="A1">
      <selection activeCell="A7" sqref="A7:D7"/>
    </sheetView>
  </sheetViews>
  <sheetFormatPr defaultColWidth="9.00390625" defaultRowHeight="12.75"/>
  <cols>
    <col min="1" max="1" width="9.375" style="181" customWidth="1"/>
    <col min="2" max="2" width="36.75390625" style="181" customWidth="1"/>
    <col min="3" max="3" width="113.875" style="132" customWidth="1"/>
    <col min="4" max="6" width="23.25390625" style="181" customWidth="1"/>
    <col min="7" max="16384" width="9.125" style="132" customWidth="1"/>
  </cols>
  <sheetData>
    <row r="1" spans="1:6" ht="18.75">
      <c r="A1" s="130"/>
      <c r="B1" s="130"/>
      <c r="C1" s="131"/>
      <c r="D1" s="130"/>
      <c r="E1" s="130"/>
      <c r="F1" s="130"/>
    </row>
    <row r="2" spans="1:6" ht="18.75">
      <c r="A2" s="130"/>
      <c r="B2" s="130"/>
      <c r="C2" s="131"/>
      <c r="E2" s="123"/>
      <c r="F2" s="123" t="s">
        <v>399</v>
      </c>
    </row>
    <row r="3" spans="1:6" ht="18.75">
      <c r="A3" s="130"/>
      <c r="B3" s="130"/>
      <c r="C3" s="131"/>
      <c r="E3" s="123"/>
      <c r="F3" s="123" t="s">
        <v>409</v>
      </c>
    </row>
    <row r="4" spans="1:6" ht="18.75">
      <c r="A4" s="130"/>
      <c r="B4" s="130"/>
      <c r="C4" s="131"/>
      <c r="E4" s="123"/>
      <c r="F4" s="123" t="s">
        <v>51</v>
      </c>
    </row>
    <row r="5" spans="1:6" ht="18.75">
      <c r="A5" s="130"/>
      <c r="B5" s="130"/>
      <c r="C5" s="131"/>
      <c r="E5" s="123"/>
      <c r="F5" s="123" t="s">
        <v>461</v>
      </c>
    </row>
    <row r="6" spans="1:6" ht="30" customHeight="1">
      <c r="A6" s="130"/>
      <c r="B6" s="130"/>
      <c r="C6" s="131"/>
      <c r="D6" s="133"/>
      <c r="E6" s="133"/>
      <c r="F6" s="133"/>
    </row>
    <row r="7" spans="1:6" s="135" customFormat="1" ht="42" customHeight="1">
      <c r="A7" s="214" t="s">
        <v>471</v>
      </c>
      <c r="B7" s="214"/>
      <c r="C7" s="214"/>
      <c r="D7" s="214"/>
      <c r="E7" s="134"/>
      <c r="F7" s="134"/>
    </row>
    <row r="8" spans="1:6" s="135" customFormat="1" ht="18.75">
      <c r="A8" s="134"/>
      <c r="B8" s="134"/>
      <c r="C8" s="134"/>
      <c r="D8" s="134"/>
      <c r="E8" s="134"/>
      <c r="F8" s="134"/>
    </row>
    <row r="9" spans="1:6" s="135" customFormat="1" ht="18.75">
      <c r="A9" s="11"/>
      <c r="B9" s="11"/>
      <c r="C9" s="6"/>
      <c r="D9" s="7"/>
      <c r="E9" s="7"/>
      <c r="F9" s="7" t="s">
        <v>42</v>
      </c>
    </row>
    <row r="10" spans="1:6" s="135" customFormat="1" ht="23.25" customHeight="1">
      <c r="A10" s="215" t="s">
        <v>228</v>
      </c>
      <c r="B10" s="215"/>
      <c r="C10" s="136" t="s">
        <v>229</v>
      </c>
      <c r="D10" s="16" t="s">
        <v>406</v>
      </c>
      <c r="E10" s="16" t="s">
        <v>407</v>
      </c>
      <c r="F10" s="16" t="s">
        <v>408</v>
      </c>
    </row>
    <row r="11" spans="1:6" s="135" customFormat="1" ht="18.75">
      <c r="A11" s="62">
        <v>1</v>
      </c>
      <c r="B11" s="62">
        <v>2</v>
      </c>
      <c r="C11" s="136">
        <v>3</v>
      </c>
      <c r="D11" s="16">
        <v>4</v>
      </c>
      <c r="E11" s="16">
        <v>4</v>
      </c>
      <c r="F11" s="16">
        <v>4</v>
      </c>
    </row>
    <row r="12" spans="1:6" s="141" customFormat="1" ht="21" customHeight="1">
      <c r="A12" s="137">
        <v>0</v>
      </c>
      <c r="B12" s="138" t="s">
        <v>230</v>
      </c>
      <c r="C12" s="139" t="s">
        <v>231</v>
      </c>
      <c r="D12" s="140">
        <f>D13+D19+D25+D65+D84+D87+D90</f>
        <v>16655.788000000004</v>
      </c>
      <c r="E12" s="140">
        <f>E13+E19+E25+E65+E84+E87+E90</f>
        <v>8802.663</v>
      </c>
      <c r="F12" s="140">
        <f>E12/D12*100</f>
        <v>52.850474561755945</v>
      </c>
    </row>
    <row r="13" spans="1:6" s="135" customFormat="1" ht="21.75" customHeight="1">
      <c r="A13" s="137">
        <v>182</v>
      </c>
      <c r="B13" s="138" t="s">
        <v>232</v>
      </c>
      <c r="C13" s="139" t="s">
        <v>233</v>
      </c>
      <c r="D13" s="140">
        <f>D14</f>
        <v>7600</v>
      </c>
      <c r="E13" s="140">
        <f>E14</f>
        <v>5214.818</v>
      </c>
      <c r="F13" s="140">
        <f aca="true" t="shared" si="0" ref="F13:F76">E13/D13*100</f>
        <v>68.61602631578948</v>
      </c>
    </row>
    <row r="14" spans="1:6" s="135" customFormat="1" ht="21.75" customHeight="1">
      <c r="A14" s="137">
        <v>182</v>
      </c>
      <c r="B14" s="138" t="s">
        <v>234</v>
      </c>
      <c r="C14" s="139" t="s">
        <v>235</v>
      </c>
      <c r="D14" s="140">
        <f>D15+D16+D17+D18</f>
        <v>7600</v>
      </c>
      <c r="E14" s="140">
        <f>E15+E16+E17+E18</f>
        <v>5214.818</v>
      </c>
      <c r="F14" s="140">
        <f t="shared" si="0"/>
        <v>68.61602631578948</v>
      </c>
    </row>
    <row r="15" spans="1:6" s="135" customFormat="1" ht="60" customHeight="1">
      <c r="A15" s="142">
        <v>182</v>
      </c>
      <c r="B15" s="143" t="s">
        <v>236</v>
      </c>
      <c r="C15" s="9" t="s">
        <v>237</v>
      </c>
      <c r="D15" s="144">
        <v>7420</v>
      </c>
      <c r="E15" s="144">
        <v>5145.748</v>
      </c>
      <c r="F15" s="144">
        <f t="shared" si="0"/>
        <v>69.34970350404312</v>
      </c>
    </row>
    <row r="16" spans="1:6" s="135" customFormat="1" ht="90.75" customHeight="1">
      <c r="A16" s="142">
        <v>182</v>
      </c>
      <c r="B16" s="143" t="s">
        <v>238</v>
      </c>
      <c r="C16" s="9" t="s">
        <v>239</v>
      </c>
      <c r="D16" s="144">
        <v>120</v>
      </c>
      <c r="E16" s="144">
        <v>59.812</v>
      </c>
      <c r="F16" s="144">
        <f t="shared" si="0"/>
        <v>49.843333333333334</v>
      </c>
    </row>
    <row r="17" spans="1:6" s="135" customFormat="1" ht="35.25" customHeight="1">
      <c r="A17" s="142">
        <v>182</v>
      </c>
      <c r="B17" s="143" t="s">
        <v>240</v>
      </c>
      <c r="C17" s="145" t="s">
        <v>241</v>
      </c>
      <c r="D17" s="144">
        <v>50</v>
      </c>
      <c r="E17" s="144">
        <v>7.265</v>
      </c>
      <c r="F17" s="144">
        <f t="shared" si="0"/>
        <v>14.529999999999998</v>
      </c>
    </row>
    <row r="18" spans="1:6" s="135" customFormat="1" ht="72.75" customHeight="1">
      <c r="A18" s="142">
        <v>182</v>
      </c>
      <c r="B18" s="143" t="s">
        <v>242</v>
      </c>
      <c r="C18" s="9" t="s">
        <v>243</v>
      </c>
      <c r="D18" s="144">
        <v>10</v>
      </c>
      <c r="E18" s="144">
        <v>1.993</v>
      </c>
      <c r="F18" s="144">
        <f t="shared" si="0"/>
        <v>19.93</v>
      </c>
    </row>
    <row r="19" spans="1:6" s="141" customFormat="1" ht="37.5">
      <c r="A19" s="137">
        <v>100</v>
      </c>
      <c r="B19" s="138" t="s">
        <v>244</v>
      </c>
      <c r="C19" s="139" t="s">
        <v>245</v>
      </c>
      <c r="D19" s="140">
        <f>D20</f>
        <v>1350</v>
      </c>
      <c r="E19" s="140">
        <f>E20</f>
        <v>974.4879999999998</v>
      </c>
      <c r="F19" s="140">
        <f t="shared" si="0"/>
        <v>72.18429629629628</v>
      </c>
    </row>
    <row r="20" spans="1:6" s="141" customFormat="1" ht="37.5">
      <c r="A20" s="137">
        <v>100</v>
      </c>
      <c r="B20" s="146" t="s">
        <v>246</v>
      </c>
      <c r="C20" s="147" t="s">
        <v>247</v>
      </c>
      <c r="D20" s="140">
        <f>D21+D22+D23</f>
        <v>1350</v>
      </c>
      <c r="E20" s="140">
        <f>E21+E22+E23+E24</f>
        <v>974.4879999999998</v>
      </c>
      <c r="F20" s="140">
        <f t="shared" si="0"/>
        <v>72.18429629629628</v>
      </c>
    </row>
    <row r="21" spans="1:6" ht="55.5" customHeight="1">
      <c r="A21" s="148" t="s">
        <v>116</v>
      </c>
      <c r="B21" s="143" t="s">
        <v>248</v>
      </c>
      <c r="C21" s="145" t="s">
        <v>249</v>
      </c>
      <c r="D21" s="144">
        <v>512</v>
      </c>
      <c r="E21" s="144">
        <v>394.044</v>
      </c>
      <c r="F21" s="144">
        <f t="shared" si="0"/>
        <v>76.96171875</v>
      </c>
    </row>
    <row r="22" spans="1:6" ht="75" customHeight="1">
      <c r="A22" s="148" t="s">
        <v>116</v>
      </c>
      <c r="B22" s="143" t="s">
        <v>250</v>
      </c>
      <c r="C22" s="9" t="s">
        <v>251</v>
      </c>
      <c r="D22" s="144">
        <v>8</v>
      </c>
      <c r="E22" s="144">
        <v>4.18</v>
      </c>
      <c r="F22" s="144">
        <f t="shared" si="0"/>
        <v>52.25</v>
      </c>
    </row>
    <row r="23" spans="1:6" ht="57" customHeight="1">
      <c r="A23" s="148" t="s">
        <v>116</v>
      </c>
      <c r="B23" s="143" t="s">
        <v>252</v>
      </c>
      <c r="C23" s="145" t="s">
        <v>253</v>
      </c>
      <c r="D23" s="144">
        <v>830</v>
      </c>
      <c r="E23" s="144">
        <v>657.81</v>
      </c>
      <c r="F23" s="144">
        <f t="shared" si="0"/>
        <v>79.25421686746988</v>
      </c>
    </row>
    <row r="24" spans="1:6" ht="57" customHeight="1">
      <c r="A24" s="148" t="s">
        <v>116</v>
      </c>
      <c r="B24" s="143" t="s">
        <v>417</v>
      </c>
      <c r="C24" s="9" t="s">
        <v>416</v>
      </c>
      <c r="D24" s="144"/>
      <c r="E24" s="144">
        <v>-81.546</v>
      </c>
      <c r="F24" s="144">
        <v>0</v>
      </c>
    </row>
    <row r="25" spans="1:6" s="141" customFormat="1" ht="18.75">
      <c r="A25" s="137">
        <v>182</v>
      </c>
      <c r="B25" s="138" t="s">
        <v>254</v>
      </c>
      <c r="C25" s="139" t="s">
        <v>255</v>
      </c>
      <c r="D25" s="140">
        <f>D26+D28+D31</f>
        <v>7245</v>
      </c>
      <c r="E25" s="140">
        <f>E26+E28+E31</f>
        <v>2090.575</v>
      </c>
      <c r="F25" s="140">
        <f t="shared" si="0"/>
        <v>28.85541752933057</v>
      </c>
    </row>
    <row r="26" spans="1:6" s="141" customFormat="1" ht="18.75">
      <c r="A26" s="149" t="s">
        <v>256</v>
      </c>
      <c r="B26" s="138" t="s">
        <v>257</v>
      </c>
      <c r="C26" s="150" t="s">
        <v>258</v>
      </c>
      <c r="D26" s="140">
        <f>D27</f>
        <v>800</v>
      </c>
      <c r="E26" s="140">
        <f>E27</f>
        <v>69.876</v>
      </c>
      <c r="F26" s="140">
        <f t="shared" si="0"/>
        <v>8.7345</v>
      </c>
    </row>
    <row r="27" spans="1:6" ht="37.5">
      <c r="A27" s="148" t="s">
        <v>256</v>
      </c>
      <c r="B27" s="143" t="s">
        <v>259</v>
      </c>
      <c r="C27" s="151" t="s">
        <v>260</v>
      </c>
      <c r="D27" s="144">
        <v>800</v>
      </c>
      <c r="E27" s="144">
        <v>69.876</v>
      </c>
      <c r="F27" s="144">
        <f t="shared" si="0"/>
        <v>8.7345</v>
      </c>
    </row>
    <row r="28" spans="1:6" ht="18.75">
      <c r="A28" s="149" t="s">
        <v>256</v>
      </c>
      <c r="B28" s="138" t="s">
        <v>261</v>
      </c>
      <c r="C28" s="150" t="s">
        <v>262</v>
      </c>
      <c r="D28" s="140">
        <f>D29+D30</f>
        <v>3075</v>
      </c>
      <c r="E28" s="140">
        <f>E29+E30</f>
        <v>457.236</v>
      </c>
      <c r="F28" s="140">
        <f t="shared" si="0"/>
        <v>14.869463414634145</v>
      </c>
    </row>
    <row r="29" spans="1:6" ht="18.75">
      <c r="A29" s="148" t="s">
        <v>256</v>
      </c>
      <c r="B29" s="143" t="s">
        <v>263</v>
      </c>
      <c r="C29" s="151" t="s">
        <v>264</v>
      </c>
      <c r="D29" s="144">
        <v>850</v>
      </c>
      <c r="E29" s="144">
        <v>269.604</v>
      </c>
      <c r="F29" s="144">
        <f t="shared" si="0"/>
        <v>31.718117647058826</v>
      </c>
    </row>
    <row r="30" spans="1:6" ht="18.75">
      <c r="A30" s="148" t="s">
        <v>256</v>
      </c>
      <c r="B30" s="143" t="s">
        <v>265</v>
      </c>
      <c r="C30" s="151" t="s">
        <v>266</v>
      </c>
      <c r="D30" s="144">
        <v>2225</v>
      </c>
      <c r="E30" s="144">
        <v>187.632</v>
      </c>
      <c r="F30" s="144">
        <f t="shared" si="0"/>
        <v>8.432898876404495</v>
      </c>
    </row>
    <row r="31" spans="1:6" ht="18.75">
      <c r="A31" s="149" t="s">
        <v>256</v>
      </c>
      <c r="B31" s="138" t="s">
        <v>267</v>
      </c>
      <c r="C31" s="150" t="s">
        <v>268</v>
      </c>
      <c r="D31" s="140">
        <f>D32+D33</f>
        <v>3370</v>
      </c>
      <c r="E31" s="140">
        <f>E32+E33</f>
        <v>1563.463</v>
      </c>
      <c r="F31" s="140">
        <f t="shared" si="0"/>
        <v>46.39356083086053</v>
      </c>
    </row>
    <row r="32" spans="1:6" ht="37.5">
      <c r="A32" s="148" t="s">
        <v>256</v>
      </c>
      <c r="B32" s="143" t="s">
        <v>269</v>
      </c>
      <c r="C32" s="151" t="s">
        <v>270</v>
      </c>
      <c r="D32" s="144">
        <v>1830</v>
      </c>
      <c r="E32" s="144">
        <v>1256.412</v>
      </c>
      <c r="F32" s="144">
        <f t="shared" si="0"/>
        <v>68.65639344262296</v>
      </c>
    </row>
    <row r="33" spans="1:6" ht="37.5">
      <c r="A33" s="148" t="s">
        <v>256</v>
      </c>
      <c r="B33" s="143" t="s">
        <v>271</v>
      </c>
      <c r="C33" s="151" t="s">
        <v>272</v>
      </c>
      <c r="D33" s="144">
        <v>1540</v>
      </c>
      <c r="E33" s="144">
        <v>307.051</v>
      </c>
      <c r="F33" s="144">
        <f t="shared" si="0"/>
        <v>19.938376623376623</v>
      </c>
    </row>
    <row r="34" spans="1:6" s="135" customFormat="1" ht="37.5" hidden="1">
      <c r="A34" s="142">
        <v>0</v>
      </c>
      <c r="B34" s="143" t="s">
        <v>273</v>
      </c>
      <c r="C34" s="152" t="s">
        <v>274</v>
      </c>
      <c r="D34" s="144"/>
      <c r="E34" s="144"/>
      <c r="F34" s="140" t="e">
        <f t="shared" si="0"/>
        <v>#DIV/0!</v>
      </c>
    </row>
    <row r="35" spans="1:6" s="135" customFormat="1" ht="37.5" hidden="1">
      <c r="A35" s="142">
        <v>0</v>
      </c>
      <c r="B35" s="143" t="s">
        <v>275</v>
      </c>
      <c r="C35" s="152" t="s">
        <v>276</v>
      </c>
      <c r="D35" s="144"/>
      <c r="E35" s="144"/>
      <c r="F35" s="140" t="e">
        <f t="shared" si="0"/>
        <v>#DIV/0!</v>
      </c>
    </row>
    <row r="36" spans="1:6" s="135" customFormat="1" ht="18.75" hidden="1">
      <c r="A36" s="142">
        <v>0</v>
      </c>
      <c r="B36" s="143" t="s">
        <v>277</v>
      </c>
      <c r="C36" s="152" t="s">
        <v>278</v>
      </c>
      <c r="D36" s="144"/>
      <c r="E36" s="144"/>
      <c r="F36" s="140" t="e">
        <f t="shared" si="0"/>
        <v>#DIV/0!</v>
      </c>
    </row>
    <row r="37" spans="1:6" s="135" customFormat="1" ht="18.75" hidden="1">
      <c r="A37" s="142">
        <v>0</v>
      </c>
      <c r="B37" s="143" t="s">
        <v>279</v>
      </c>
      <c r="C37" s="152" t="s">
        <v>280</v>
      </c>
      <c r="D37" s="144"/>
      <c r="E37" s="144"/>
      <c r="F37" s="140" t="e">
        <f t="shared" si="0"/>
        <v>#DIV/0!</v>
      </c>
    </row>
    <row r="38" spans="1:6" s="135" customFormat="1" ht="18.75" hidden="1">
      <c r="A38" s="142">
        <v>0</v>
      </c>
      <c r="B38" s="143" t="s">
        <v>281</v>
      </c>
      <c r="C38" s="152" t="s">
        <v>282</v>
      </c>
      <c r="D38" s="144"/>
      <c r="E38" s="144"/>
      <c r="F38" s="140" t="e">
        <f t="shared" si="0"/>
        <v>#DIV/0!</v>
      </c>
    </row>
    <row r="39" spans="1:6" s="135" customFormat="1" ht="18.75" hidden="1">
      <c r="A39" s="142">
        <v>0</v>
      </c>
      <c r="B39" s="143" t="s">
        <v>283</v>
      </c>
      <c r="C39" s="152" t="s">
        <v>284</v>
      </c>
      <c r="D39" s="144"/>
      <c r="E39" s="144"/>
      <c r="F39" s="140" t="e">
        <f t="shared" si="0"/>
        <v>#DIV/0!</v>
      </c>
    </row>
    <row r="40" spans="1:6" s="135" customFormat="1" ht="18.75" hidden="1">
      <c r="A40" s="142">
        <v>0</v>
      </c>
      <c r="B40" s="143" t="s">
        <v>285</v>
      </c>
      <c r="C40" s="152" t="s">
        <v>286</v>
      </c>
      <c r="D40" s="144"/>
      <c r="E40" s="144"/>
      <c r="F40" s="140" t="e">
        <f t="shared" si="0"/>
        <v>#DIV/0!</v>
      </c>
    </row>
    <row r="41" spans="1:6" s="135" customFormat="1" ht="18.75" hidden="1">
      <c r="A41" s="142">
        <v>0</v>
      </c>
      <c r="B41" s="143" t="s">
        <v>287</v>
      </c>
      <c r="C41" s="152" t="s">
        <v>288</v>
      </c>
      <c r="D41" s="144"/>
      <c r="E41" s="144"/>
      <c r="F41" s="140" t="e">
        <f t="shared" si="0"/>
        <v>#DIV/0!</v>
      </c>
    </row>
    <row r="42" spans="1:6" s="135" customFormat="1" ht="18.75" hidden="1">
      <c r="A42" s="142">
        <v>0</v>
      </c>
      <c r="B42" s="143" t="s">
        <v>289</v>
      </c>
      <c r="C42" s="152" t="s">
        <v>290</v>
      </c>
      <c r="D42" s="144"/>
      <c r="E42" s="144"/>
      <c r="F42" s="140" t="e">
        <f t="shared" si="0"/>
        <v>#DIV/0!</v>
      </c>
    </row>
    <row r="43" spans="1:6" s="135" customFormat="1" ht="18.75" hidden="1">
      <c r="A43" s="142">
        <v>0</v>
      </c>
      <c r="B43" s="143" t="s">
        <v>291</v>
      </c>
      <c r="C43" s="152" t="s">
        <v>292</v>
      </c>
      <c r="D43" s="144"/>
      <c r="E43" s="144"/>
      <c r="F43" s="140" t="e">
        <f t="shared" si="0"/>
        <v>#DIV/0!</v>
      </c>
    </row>
    <row r="44" spans="1:6" s="135" customFormat="1" ht="18.75" hidden="1">
      <c r="A44" s="142">
        <v>0</v>
      </c>
      <c r="B44" s="143" t="s">
        <v>293</v>
      </c>
      <c r="C44" s="152" t="s">
        <v>294</v>
      </c>
      <c r="D44" s="144"/>
      <c r="E44" s="144"/>
      <c r="F44" s="140" t="e">
        <f t="shared" si="0"/>
        <v>#DIV/0!</v>
      </c>
    </row>
    <row r="45" spans="1:6" s="135" customFormat="1" ht="18.75" hidden="1">
      <c r="A45" s="142">
        <v>0</v>
      </c>
      <c r="B45" s="143" t="s">
        <v>295</v>
      </c>
      <c r="C45" s="152" t="s">
        <v>296</v>
      </c>
      <c r="D45" s="144"/>
      <c r="E45" s="144"/>
      <c r="F45" s="140" t="e">
        <f t="shared" si="0"/>
        <v>#DIV/0!</v>
      </c>
    </row>
    <row r="46" spans="1:6" s="135" customFormat="1" ht="37.5" hidden="1">
      <c r="A46" s="142">
        <v>0</v>
      </c>
      <c r="B46" s="143" t="s">
        <v>297</v>
      </c>
      <c r="C46" s="152" t="s">
        <v>298</v>
      </c>
      <c r="D46" s="144"/>
      <c r="E46" s="144"/>
      <c r="F46" s="140" t="e">
        <f t="shared" si="0"/>
        <v>#DIV/0!</v>
      </c>
    </row>
    <row r="47" spans="1:6" s="135" customFormat="1" ht="18.75" hidden="1">
      <c r="A47" s="142">
        <v>0</v>
      </c>
      <c r="B47" s="143" t="s">
        <v>299</v>
      </c>
      <c r="C47" s="152" t="s">
        <v>300</v>
      </c>
      <c r="D47" s="144"/>
      <c r="E47" s="144"/>
      <c r="F47" s="140" t="e">
        <f t="shared" si="0"/>
        <v>#DIV/0!</v>
      </c>
    </row>
    <row r="48" spans="1:6" s="135" customFormat="1" ht="18.75" hidden="1">
      <c r="A48" s="142">
        <v>0</v>
      </c>
      <c r="B48" s="143" t="s">
        <v>301</v>
      </c>
      <c r="C48" s="152" t="s">
        <v>302</v>
      </c>
      <c r="D48" s="144"/>
      <c r="E48" s="144"/>
      <c r="F48" s="140" t="e">
        <f t="shared" si="0"/>
        <v>#DIV/0!</v>
      </c>
    </row>
    <row r="49" spans="1:6" s="135" customFormat="1" ht="18.75" hidden="1">
      <c r="A49" s="142">
        <v>0</v>
      </c>
      <c r="B49" s="143" t="s">
        <v>303</v>
      </c>
      <c r="C49" s="152" t="s">
        <v>304</v>
      </c>
      <c r="D49" s="144"/>
      <c r="E49" s="144"/>
      <c r="F49" s="140" t="e">
        <f t="shared" si="0"/>
        <v>#DIV/0!</v>
      </c>
    </row>
    <row r="50" spans="1:6" s="135" customFormat="1" ht="18.75" hidden="1">
      <c r="A50" s="142">
        <v>0</v>
      </c>
      <c r="B50" s="143" t="s">
        <v>305</v>
      </c>
      <c r="C50" s="152" t="s">
        <v>306</v>
      </c>
      <c r="D50" s="144"/>
      <c r="E50" s="144"/>
      <c r="F50" s="140" t="e">
        <f t="shared" si="0"/>
        <v>#DIV/0!</v>
      </c>
    </row>
    <row r="51" spans="1:6" s="135" customFormat="1" ht="18.75" hidden="1">
      <c r="A51" s="142">
        <v>0</v>
      </c>
      <c r="B51" s="143" t="s">
        <v>307</v>
      </c>
      <c r="C51" s="152" t="s">
        <v>308</v>
      </c>
      <c r="D51" s="144"/>
      <c r="E51" s="144"/>
      <c r="F51" s="140" t="e">
        <f t="shared" si="0"/>
        <v>#DIV/0!</v>
      </c>
    </row>
    <row r="52" spans="1:6" s="135" customFormat="1" ht="18.75" hidden="1">
      <c r="A52" s="142">
        <v>0</v>
      </c>
      <c r="B52" s="143" t="s">
        <v>309</v>
      </c>
      <c r="C52" s="152" t="s">
        <v>310</v>
      </c>
      <c r="D52" s="144"/>
      <c r="E52" s="144"/>
      <c r="F52" s="140" t="e">
        <f t="shared" si="0"/>
        <v>#DIV/0!</v>
      </c>
    </row>
    <row r="53" spans="1:6" s="135" customFormat="1" ht="18.75" hidden="1">
      <c r="A53" s="142">
        <v>0</v>
      </c>
      <c r="B53" s="143" t="s">
        <v>311</v>
      </c>
      <c r="C53" s="152" t="s">
        <v>312</v>
      </c>
      <c r="D53" s="144"/>
      <c r="E53" s="144"/>
      <c r="F53" s="140" t="e">
        <f t="shared" si="0"/>
        <v>#DIV/0!</v>
      </c>
    </row>
    <row r="54" spans="1:6" s="135" customFormat="1" ht="18.75" hidden="1">
      <c r="A54" s="142">
        <v>0</v>
      </c>
      <c r="B54" s="143" t="s">
        <v>313</v>
      </c>
      <c r="C54" s="152" t="s">
        <v>314</v>
      </c>
      <c r="D54" s="144"/>
      <c r="E54" s="144"/>
      <c r="F54" s="140" t="e">
        <f t="shared" si="0"/>
        <v>#DIV/0!</v>
      </c>
    </row>
    <row r="55" spans="1:6" s="135" customFormat="1" ht="18.75" hidden="1">
      <c r="A55" s="142">
        <v>0</v>
      </c>
      <c r="B55" s="143" t="s">
        <v>315</v>
      </c>
      <c r="C55" s="152" t="s">
        <v>316</v>
      </c>
      <c r="D55" s="144"/>
      <c r="E55" s="144"/>
      <c r="F55" s="140" t="e">
        <f t="shared" si="0"/>
        <v>#DIV/0!</v>
      </c>
    </row>
    <row r="56" spans="1:6" s="135" customFormat="1" ht="18.75" hidden="1">
      <c r="A56" s="142">
        <v>0</v>
      </c>
      <c r="B56" s="143" t="s">
        <v>317</v>
      </c>
      <c r="C56" s="152" t="s">
        <v>318</v>
      </c>
      <c r="D56" s="144"/>
      <c r="E56" s="144"/>
      <c r="F56" s="140" t="e">
        <f t="shared" si="0"/>
        <v>#DIV/0!</v>
      </c>
    </row>
    <row r="57" spans="1:6" s="135" customFormat="1" ht="18.75" hidden="1">
      <c r="A57" s="142">
        <v>0</v>
      </c>
      <c r="B57" s="143" t="s">
        <v>319</v>
      </c>
      <c r="C57" s="152" t="s">
        <v>320</v>
      </c>
      <c r="D57" s="144"/>
      <c r="E57" s="144"/>
      <c r="F57" s="140" t="e">
        <f t="shared" si="0"/>
        <v>#DIV/0!</v>
      </c>
    </row>
    <row r="58" spans="1:6" s="135" customFormat="1" ht="37.5" hidden="1">
      <c r="A58" s="142">
        <v>0</v>
      </c>
      <c r="B58" s="143" t="s">
        <v>321</v>
      </c>
      <c r="C58" s="152" t="s">
        <v>322</v>
      </c>
      <c r="D58" s="144"/>
      <c r="E58" s="144"/>
      <c r="F58" s="140" t="e">
        <f t="shared" si="0"/>
        <v>#DIV/0!</v>
      </c>
    </row>
    <row r="59" spans="1:6" s="135" customFormat="1" ht="75" hidden="1">
      <c r="A59" s="142">
        <v>0</v>
      </c>
      <c r="B59" s="143" t="s">
        <v>323</v>
      </c>
      <c r="C59" s="152" t="s">
        <v>324</v>
      </c>
      <c r="D59" s="144"/>
      <c r="E59" s="144"/>
      <c r="F59" s="140" t="e">
        <f t="shared" si="0"/>
        <v>#DIV/0!</v>
      </c>
    </row>
    <row r="60" spans="1:6" s="135" customFormat="1" ht="56.25" hidden="1">
      <c r="A60" s="142">
        <v>0</v>
      </c>
      <c r="B60" s="143" t="s">
        <v>325</v>
      </c>
      <c r="C60" s="152" t="s">
        <v>326</v>
      </c>
      <c r="D60" s="144"/>
      <c r="E60" s="144"/>
      <c r="F60" s="140" t="e">
        <f t="shared" si="0"/>
        <v>#DIV/0!</v>
      </c>
    </row>
    <row r="61" spans="1:6" s="135" customFormat="1" ht="18.75" hidden="1">
      <c r="A61" s="142">
        <v>0</v>
      </c>
      <c r="B61" s="143" t="s">
        <v>327</v>
      </c>
      <c r="C61" s="152" t="s">
        <v>328</v>
      </c>
      <c r="D61" s="144"/>
      <c r="E61" s="144"/>
      <c r="F61" s="140" t="e">
        <f t="shared" si="0"/>
        <v>#DIV/0!</v>
      </c>
    </row>
    <row r="62" spans="1:6" s="135" customFormat="1" ht="18.75" hidden="1">
      <c r="A62" s="142">
        <v>0</v>
      </c>
      <c r="B62" s="143" t="s">
        <v>329</v>
      </c>
      <c r="C62" s="152" t="s">
        <v>330</v>
      </c>
      <c r="D62" s="144"/>
      <c r="E62" s="144"/>
      <c r="F62" s="140" t="e">
        <f t="shared" si="0"/>
        <v>#DIV/0!</v>
      </c>
    </row>
    <row r="63" spans="1:6" s="135" customFormat="1" ht="45" customHeight="1" hidden="1">
      <c r="A63" s="137">
        <v>182</v>
      </c>
      <c r="B63" s="138" t="s">
        <v>331</v>
      </c>
      <c r="C63" s="139" t="s">
        <v>332</v>
      </c>
      <c r="D63" s="140">
        <f>D64</f>
        <v>0</v>
      </c>
      <c r="E63" s="140">
        <f>E64</f>
        <v>0</v>
      </c>
      <c r="F63" s="140" t="e">
        <f t="shared" si="0"/>
        <v>#DIV/0!</v>
      </c>
    </row>
    <row r="64" spans="1:6" s="135" customFormat="1" ht="32.25" customHeight="1" hidden="1">
      <c r="A64" s="142">
        <v>182</v>
      </c>
      <c r="B64" s="143" t="s">
        <v>333</v>
      </c>
      <c r="C64" s="152" t="s">
        <v>334</v>
      </c>
      <c r="D64" s="144">
        <v>0</v>
      </c>
      <c r="E64" s="144">
        <v>0</v>
      </c>
      <c r="F64" s="140" t="e">
        <f t="shared" si="0"/>
        <v>#DIV/0!</v>
      </c>
    </row>
    <row r="65" spans="1:6" s="141" customFormat="1" ht="47.25" customHeight="1">
      <c r="A65" s="137">
        <v>936</v>
      </c>
      <c r="B65" s="138" t="s">
        <v>335</v>
      </c>
      <c r="C65" s="139" t="s">
        <v>336</v>
      </c>
      <c r="D65" s="140">
        <f>D66+D69</f>
        <v>305.2</v>
      </c>
      <c r="E65" s="140">
        <f>E66+E69</f>
        <v>118.631</v>
      </c>
      <c r="F65" s="140">
        <f t="shared" si="0"/>
        <v>38.86992136304063</v>
      </c>
    </row>
    <row r="66" spans="1:6" s="141" customFormat="1" ht="77.25" customHeight="1">
      <c r="A66" s="137">
        <v>936</v>
      </c>
      <c r="B66" s="153" t="s">
        <v>337</v>
      </c>
      <c r="C66" s="154" t="s">
        <v>338</v>
      </c>
      <c r="D66" s="140">
        <f>D68+D67</f>
        <v>285.2</v>
      </c>
      <c r="E66" s="140">
        <f>E68+E67</f>
        <v>109.444</v>
      </c>
      <c r="F66" s="140">
        <f t="shared" si="0"/>
        <v>38.374474053295934</v>
      </c>
    </row>
    <row r="67" spans="1:6" s="135" customFormat="1" ht="57.75" customHeight="1">
      <c r="A67" s="142">
        <v>936</v>
      </c>
      <c r="B67" s="143" t="s">
        <v>339</v>
      </c>
      <c r="C67" s="152" t="s">
        <v>340</v>
      </c>
      <c r="D67" s="144">
        <v>15.2</v>
      </c>
      <c r="E67" s="144">
        <v>7.584</v>
      </c>
      <c r="F67" s="144">
        <f t="shared" si="0"/>
        <v>49.89473684210527</v>
      </c>
    </row>
    <row r="68" spans="1:6" s="135" customFormat="1" ht="46.5" customHeight="1">
      <c r="A68" s="142">
        <v>936</v>
      </c>
      <c r="B68" s="143" t="s">
        <v>341</v>
      </c>
      <c r="C68" s="152" t="s">
        <v>342</v>
      </c>
      <c r="D68" s="155">
        <v>270</v>
      </c>
      <c r="E68" s="155">
        <v>101.86</v>
      </c>
      <c r="F68" s="144">
        <f t="shared" si="0"/>
        <v>37.72592592592592</v>
      </c>
    </row>
    <row r="69" spans="1:6" s="135" customFormat="1" ht="72" customHeight="1">
      <c r="A69" s="137">
        <v>936</v>
      </c>
      <c r="B69" s="138" t="s">
        <v>343</v>
      </c>
      <c r="C69" s="156" t="s">
        <v>344</v>
      </c>
      <c r="D69" s="140">
        <f>D70</f>
        <v>20</v>
      </c>
      <c r="E69" s="140">
        <f>E70</f>
        <v>9.187</v>
      </c>
      <c r="F69" s="140">
        <f t="shared" si="0"/>
        <v>45.934999999999995</v>
      </c>
    </row>
    <row r="70" spans="1:6" s="135" customFormat="1" ht="64.5" customHeight="1">
      <c r="A70" s="142">
        <v>936</v>
      </c>
      <c r="B70" s="143" t="s">
        <v>345</v>
      </c>
      <c r="C70" s="152" t="s">
        <v>346</v>
      </c>
      <c r="D70" s="144">
        <v>20</v>
      </c>
      <c r="E70" s="144">
        <v>9.187</v>
      </c>
      <c r="F70" s="140">
        <f t="shared" si="0"/>
        <v>45.934999999999995</v>
      </c>
    </row>
    <row r="71" spans="1:6" s="135" customFormat="1" ht="39.75" customHeight="1" hidden="1">
      <c r="A71" s="137">
        <v>936</v>
      </c>
      <c r="B71" s="138" t="s">
        <v>347</v>
      </c>
      <c r="C71" s="139" t="s">
        <v>348</v>
      </c>
      <c r="D71" s="140">
        <f>D72</f>
        <v>0</v>
      </c>
      <c r="E71" s="140">
        <f>E72</f>
        <v>0</v>
      </c>
      <c r="F71" s="140" t="e">
        <f t="shared" si="0"/>
        <v>#DIV/0!</v>
      </c>
    </row>
    <row r="72" spans="1:6" s="135" customFormat="1" ht="30" customHeight="1" hidden="1">
      <c r="A72" s="137">
        <v>936</v>
      </c>
      <c r="B72" s="157" t="s">
        <v>349</v>
      </c>
      <c r="C72" s="158" t="s">
        <v>350</v>
      </c>
      <c r="D72" s="140">
        <f>D73</f>
        <v>0</v>
      </c>
      <c r="E72" s="140">
        <f>E73</f>
        <v>0</v>
      </c>
      <c r="F72" s="140" t="e">
        <f t="shared" si="0"/>
        <v>#DIV/0!</v>
      </c>
    </row>
    <row r="73" spans="1:6" s="135" customFormat="1" ht="37.5" hidden="1">
      <c r="A73" s="142">
        <v>936</v>
      </c>
      <c r="B73" s="159" t="s">
        <v>351</v>
      </c>
      <c r="C73" s="160" t="s">
        <v>352</v>
      </c>
      <c r="D73" s="144"/>
      <c r="E73" s="144"/>
      <c r="F73" s="140" t="e">
        <f t="shared" si="0"/>
        <v>#DIV/0!</v>
      </c>
    </row>
    <row r="74" spans="1:6" s="135" customFormat="1" ht="47.25" customHeight="1" hidden="1">
      <c r="A74" s="18">
        <v>936</v>
      </c>
      <c r="B74" s="18" t="s">
        <v>353</v>
      </c>
      <c r="C74" s="9" t="s">
        <v>354</v>
      </c>
      <c r="D74" s="51">
        <v>0</v>
      </c>
      <c r="E74" s="51">
        <v>0</v>
      </c>
      <c r="F74" s="140" t="e">
        <f t="shared" si="0"/>
        <v>#DIV/0!</v>
      </c>
    </row>
    <row r="75" spans="1:6" s="135" customFormat="1" ht="19.5" customHeight="1" hidden="1">
      <c r="A75" s="161">
        <v>936</v>
      </c>
      <c r="B75" s="161" t="s">
        <v>355</v>
      </c>
      <c r="C75" s="162" t="s">
        <v>356</v>
      </c>
      <c r="D75" s="54">
        <v>0</v>
      </c>
      <c r="E75" s="54">
        <v>0</v>
      </c>
      <c r="F75" s="140" t="e">
        <f t="shared" si="0"/>
        <v>#DIV/0!</v>
      </c>
    </row>
    <row r="76" spans="1:6" s="135" customFormat="1" ht="18.75" customHeight="1" hidden="1">
      <c r="A76" s="18">
        <v>936</v>
      </c>
      <c r="B76" s="18" t="s">
        <v>357</v>
      </c>
      <c r="C76" s="163" t="s">
        <v>358</v>
      </c>
      <c r="D76" s="51"/>
      <c r="E76" s="51"/>
      <c r="F76" s="140" t="e">
        <f t="shared" si="0"/>
        <v>#DIV/0!</v>
      </c>
    </row>
    <row r="77" spans="1:6" s="135" customFormat="1" ht="57" customHeight="1" hidden="1">
      <c r="A77" s="161">
        <v>936</v>
      </c>
      <c r="B77" s="161" t="s">
        <v>359</v>
      </c>
      <c r="C77" s="162" t="s">
        <v>360</v>
      </c>
      <c r="D77" s="54">
        <v>0</v>
      </c>
      <c r="E77" s="54">
        <v>0</v>
      </c>
      <c r="F77" s="140" t="e">
        <f aca="true" t="shared" si="1" ref="F77:F94">E77/D77*100</f>
        <v>#DIV/0!</v>
      </c>
    </row>
    <row r="78" spans="1:6" s="135" customFormat="1" ht="45" customHeight="1" hidden="1">
      <c r="A78" s="18">
        <v>936</v>
      </c>
      <c r="B78" s="18" t="s">
        <v>361</v>
      </c>
      <c r="C78" s="163" t="s">
        <v>362</v>
      </c>
      <c r="D78" s="51"/>
      <c r="E78" s="51"/>
      <c r="F78" s="140" t="e">
        <f t="shared" si="1"/>
        <v>#DIV/0!</v>
      </c>
    </row>
    <row r="79" spans="1:6" s="135" customFormat="1" ht="27" customHeight="1" hidden="1">
      <c r="A79" s="137">
        <v>936</v>
      </c>
      <c r="B79" s="157" t="s">
        <v>355</v>
      </c>
      <c r="C79" s="158" t="s">
        <v>356</v>
      </c>
      <c r="D79" s="140">
        <f>D80+D82</f>
        <v>0</v>
      </c>
      <c r="E79" s="140">
        <f>E80+E82</f>
        <v>0</v>
      </c>
      <c r="F79" s="140" t="e">
        <f t="shared" si="1"/>
        <v>#DIV/0!</v>
      </c>
    </row>
    <row r="80" spans="1:6" s="135" customFormat="1" ht="21.75" customHeight="1" hidden="1">
      <c r="A80" s="142">
        <v>936</v>
      </c>
      <c r="B80" s="164" t="s">
        <v>363</v>
      </c>
      <c r="C80" s="165" t="s">
        <v>364</v>
      </c>
      <c r="D80" s="140">
        <f>D81</f>
        <v>0</v>
      </c>
      <c r="E80" s="140">
        <f>E81</f>
        <v>0</v>
      </c>
      <c r="F80" s="140" t="e">
        <f t="shared" si="1"/>
        <v>#DIV/0!</v>
      </c>
    </row>
    <row r="81" spans="1:6" s="135" customFormat="1" ht="21" customHeight="1" hidden="1">
      <c r="A81" s="142">
        <v>936</v>
      </c>
      <c r="B81" s="159" t="s">
        <v>365</v>
      </c>
      <c r="C81" s="160" t="s">
        <v>366</v>
      </c>
      <c r="D81" s="144"/>
      <c r="E81" s="144"/>
      <c r="F81" s="140" t="e">
        <f t="shared" si="1"/>
        <v>#DIV/0!</v>
      </c>
    </row>
    <row r="82" spans="1:6" s="135" customFormat="1" ht="21" customHeight="1" hidden="1">
      <c r="A82" s="142">
        <v>936</v>
      </c>
      <c r="B82" s="164" t="s">
        <v>367</v>
      </c>
      <c r="C82" s="165" t="s">
        <v>368</v>
      </c>
      <c r="D82" s="140">
        <f>D83</f>
        <v>0</v>
      </c>
      <c r="E82" s="140">
        <f>E83</f>
        <v>0</v>
      </c>
      <c r="F82" s="140" t="e">
        <f t="shared" si="1"/>
        <v>#DIV/0!</v>
      </c>
    </row>
    <row r="83" spans="1:6" s="135" customFormat="1" ht="21.75" customHeight="1" hidden="1">
      <c r="A83" s="142">
        <v>936</v>
      </c>
      <c r="B83" s="166" t="s">
        <v>369</v>
      </c>
      <c r="C83" s="160" t="s">
        <v>370</v>
      </c>
      <c r="D83" s="167"/>
      <c r="E83" s="167"/>
      <c r="F83" s="140" t="e">
        <f t="shared" si="1"/>
        <v>#DIV/0!</v>
      </c>
    </row>
    <row r="84" spans="1:6" s="135" customFormat="1" ht="33" customHeight="1">
      <c r="A84" s="137">
        <v>936</v>
      </c>
      <c r="B84" s="138" t="s">
        <v>347</v>
      </c>
      <c r="C84" s="139" t="s">
        <v>348</v>
      </c>
      <c r="D84" s="202">
        <f>D86</f>
        <v>24.15</v>
      </c>
      <c r="E84" s="202">
        <f>E85</f>
        <v>24.15</v>
      </c>
      <c r="F84" s="140">
        <f t="shared" si="1"/>
        <v>100</v>
      </c>
    </row>
    <row r="85" spans="1:6" s="135" customFormat="1" ht="21.75" customHeight="1">
      <c r="A85" s="137">
        <v>936</v>
      </c>
      <c r="B85" s="138" t="s">
        <v>349</v>
      </c>
      <c r="C85" s="156" t="s">
        <v>350</v>
      </c>
      <c r="D85" s="202">
        <f>D86</f>
        <v>24.15</v>
      </c>
      <c r="E85" s="202">
        <f>E86</f>
        <v>24.15</v>
      </c>
      <c r="F85" s="140">
        <f t="shared" si="1"/>
        <v>100</v>
      </c>
    </row>
    <row r="86" spans="1:6" s="135" customFormat="1" ht="42" customHeight="1">
      <c r="A86" s="142">
        <v>936</v>
      </c>
      <c r="B86" s="143" t="s">
        <v>351</v>
      </c>
      <c r="C86" s="152" t="s">
        <v>352</v>
      </c>
      <c r="D86" s="204">
        <v>24.15</v>
      </c>
      <c r="E86" s="77">
        <v>24.15</v>
      </c>
      <c r="F86" s="144">
        <f t="shared" si="1"/>
        <v>100</v>
      </c>
    </row>
    <row r="87" spans="1:6" s="135" customFormat="1" ht="24.75" customHeight="1">
      <c r="A87" s="137">
        <v>936</v>
      </c>
      <c r="B87" s="138" t="s">
        <v>418</v>
      </c>
      <c r="C87" s="201" t="s">
        <v>419</v>
      </c>
      <c r="D87" s="202">
        <f>D89</f>
        <v>6.58</v>
      </c>
      <c r="E87" s="202">
        <f>E88</f>
        <v>2.675</v>
      </c>
      <c r="F87" s="140">
        <f t="shared" si="1"/>
        <v>40.65349544072948</v>
      </c>
    </row>
    <row r="88" spans="1:6" s="135" customFormat="1" ht="37.5">
      <c r="A88" s="137">
        <v>936</v>
      </c>
      <c r="B88" s="138" t="s">
        <v>420</v>
      </c>
      <c r="C88" s="201" t="s">
        <v>421</v>
      </c>
      <c r="D88" s="202">
        <f>D89</f>
        <v>6.58</v>
      </c>
      <c r="E88" s="202">
        <f>E89</f>
        <v>2.675</v>
      </c>
      <c r="F88" s="140">
        <f t="shared" si="1"/>
        <v>40.65349544072948</v>
      </c>
    </row>
    <row r="89" spans="1:6" s="135" customFormat="1" ht="42" customHeight="1">
      <c r="A89" s="142">
        <v>936</v>
      </c>
      <c r="B89" s="143" t="s">
        <v>422</v>
      </c>
      <c r="C89" s="152" t="s">
        <v>423</v>
      </c>
      <c r="D89" s="204">
        <v>6.58</v>
      </c>
      <c r="E89" s="77">
        <v>2.675</v>
      </c>
      <c r="F89" s="144">
        <f t="shared" si="1"/>
        <v>40.65349544072948</v>
      </c>
    </row>
    <row r="90" spans="1:6" s="141" customFormat="1" ht="24" customHeight="1">
      <c r="A90" s="137">
        <v>936</v>
      </c>
      <c r="B90" s="138" t="s">
        <v>355</v>
      </c>
      <c r="C90" s="139" t="s">
        <v>356</v>
      </c>
      <c r="D90" s="202">
        <f>D91+D93</f>
        <v>124.858</v>
      </c>
      <c r="E90" s="202">
        <f>E91+E93</f>
        <v>377.326</v>
      </c>
      <c r="F90" s="140">
        <f t="shared" si="1"/>
        <v>302.2041038619872</v>
      </c>
    </row>
    <row r="91" spans="1:6" s="135" customFormat="1" ht="27" customHeight="1">
      <c r="A91" s="137">
        <v>936</v>
      </c>
      <c r="B91" s="143" t="s">
        <v>424</v>
      </c>
      <c r="C91" s="205" t="s">
        <v>425</v>
      </c>
      <c r="D91" s="202">
        <v>0</v>
      </c>
      <c r="E91" s="203">
        <f>E92</f>
        <v>-0.12</v>
      </c>
      <c r="F91" s="144"/>
    </row>
    <row r="92" spans="1:6" s="135" customFormat="1" ht="35.25" customHeight="1">
      <c r="A92" s="137">
        <v>936</v>
      </c>
      <c r="B92" s="143" t="s">
        <v>426</v>
      </c>
      <c r="C92" s="206" t="s">
        <v>358</v>
      </c>
      <c r="D92" s="77">
        <v>0</v>
      </c>
      <c r="E92" s="62">
        <v>-0.12</v>
      </c>
      <c r="F92" s="144"/>
    </row>
    <row r="93" spans="1:6" s="135" customFormat="1" ht="27" customHeight="1">
      <c r="A93" s="137">
        <v>936</v>
      </c>
      <c r="B93" s="143" t="s">
        <v>363</v>
      </c>
      <c r="C93" s="205" t="s">
        <v>364</v>
      </c>
      <c r="D93" s="202">
        <f>D94</f>
        <v>124.858</v>
      </c>
      <c r="E93" s="202">
        <f>E94</f>
        <v>377.446</v>
      </c>
      <c r="F93" s="140">
        <f t="shared" si="1"/>
        <v>302.30021304201574</v>
      </c>
    </row>
    <row r="94" spans="1:6" s="135" customFormat="1" ht="35.25" customHeight="1">
      <c r="A94" s="137">
        <v>936</v>
      </c>
      <c r="B94" s="143" t="s">
        <v>365</v>
      </c>
      <c r="C94" s="206" t="s">
        <v>366</v>
      </c>
      <c r="D94" s="77">
        <v>124.858</v>
      </c>
      <c r="E94" s="77">
        <v>377.446</v>
      </c>
      <c r="F94" s="144">
        <f t="shared" si="1"/>
        <v>302.30021304201574</v>
      </c>
    </row>
    <row r="95" spans="1:6" s="141" customFormat="1" ht="21.75" customHeight="1">
      <c r="A95" s="137">
        <v>936</v>
      </c>
      <c r="B95" s="138" t="s">
        <v>371</v>
      </c>
      <c r="C95" s="139" t="s">
        <v>372</v>
      </c>
      <c r="D95" s="140">
        <f>D96+D112+D114</f>
        <v>8254.052</v>
      </c>
      <c r="E95" s="140">
        <f>E96+E112+E114</f>
        <v>7315.782</v>
      </c>
      <c r="F95" s="140">
        <f aca="true" t="shared" si="2" ref="F95:F110">E95/D95*100</f>
        <v>88.63261341217623</v>
      </c>
    </row>
    <row r="96" spans="1:6" s="141" customFormat="1" ht="37.5">
      <c r="A96" s="137">
        <v>936</v>
      </c>
      <c r="B96" s="138" t="s">
        <v>373</v>
      </c>
      <c r="C96" s="139" t="s">
        <v>374</v>
      </c>
      <c r="D96" s="140">
        <f>D97+D101+D104+D109</f>
        <v>8254.052</v>
      </c>
      <c r="E96" s="140">
        <f>E97+E101+E104+E109</f>
        <v>7726.052</v>
      </c>
      <c r="F96" s="140">
        <f t="shared" si="2"/>
        <v>93.60314182658408</v>
      </c>
    </row>
    <row r="97" spans="1:6" s="141" customFormat="1" ht="23.25" customHeight="1">
      <c r="A97" s="137">
        <v>936</v>
      </c>
      <c r="B97" s="168" t="s">
        <v>375</v>
      </c>
      <c r="C97" s="169" t="s">
        <v>376</v>
      </c>
      <c r="D97" s="140">
        <f>D98</f>
        <v>1648</v>
      </c>
      <c r="E97" s="140">
        <f>E98</f>
        <v>1236.1</v>
      </c>
      <c r="F97" s="140">
        <f t="shared" si="2"/>
        <v>75.00606796116504</v>
      </c>
    </row>
    <row r="98" spans="1:6" s="171" customFormat="1" ht="26.25" customHeight="1">
      <c r="A98" s="142">
        <v>936</v>
      </c>
      <c r="B98" s="42" t="s">
        <v>377</v>
      </c>
      <c r="C98" s="170" t="s">
        <v>378</v>
      </c>
      <c r="D98" s="155">
        <v>1648</v>
      </c>
      <c r="E98" s="155">
        <v>1236.1</v>
      </c>
      <c r="F98" s="144">
        <f t="shared" si="2"/>
        <v>75.00606796116504</v>
      </c>
    </row>
    <row r="99" spans="1:6" s="171" customFormat="1" ht="18.75" hidden="1">
      <c r="A99" s="142">
        <v>936</v>
      </c>
      <c r="B99" s="166" t="s">
        <v>379</v>
      </c>
      <c r="C99" s="172" t="s">
        <v>380</v>
      </c>
      <c r="D99" s="155"/>
      <c r="E99" s="155"/>
      <c r="F99" s="140" t="e">
        <f t="shared" si="2"/>
        <v>#DIV/0!</v>
      </c>
    </row>
    <row r="100" spans="1:6" s="171" customFormat="1" ht="37.5" hidden="1">
      <c r="A100" s="142">
        <v>936</v>
      </c>
      <c r="B100" s="166" t="s">
        <v>381</v>
      </c>
      <c r="C100" s="172" t="s">
        <v>382</v>
      </c>
      <c r="D100" s="155"/>
      <c r="E100" s="155"/>
      <c r="F100" s="140" t="e">
        <f t="shared" si="2"/>
        <v>#DIV/0!</v>
      </c>
    </row>
    <row r="101" spans="1:6" s="141" customFormat="1" ht="38.25" customHeight="1">
      <c r="A101" s="137">
        <v>936</v>
      </c>
      <c r="B101" s="168" t="s">
        <v>383</v>
      </c>
      <c r="C101" s="169" t="s">
        <v>384</v>
      </c>
      <c r="D101" s="140">
        <f>+D103+D102</f>
        <v>2832.588</v>
      </c>
      <c r="E101" s="140">
        <f>+E103+E102</f>
        <v>2832.588</v>
      </c>
      <c r="F101" s="140">
        <f t="shared" si="2"/>
        <v>100</v>
      </c>
    </row>
    <row r="102" spans="1:6" s="171" customFormat="1" ht="32.25" customHeight="1">
      <c r="A102" s="142">
        <v>936</v>
      </c>
      <c r="B102" s="42" t="s">
        <v>432</v>
      </c>
      <c r="C102" s="173" t="s">
        <v>433</v>
      </c>
      <c r="D102" s="155">
        <v>50</v>
      </c>
      <c r="E102" s="155">
        <v>50</v>
      </c>
      <c r="F102" s="144">
        <f>E102/D102*100</f>
        <v>100</v>
      </c>
    </row>
    <row r="103" spans="1:6" s="171" customFormat="1" ht="45.75" customHeight="1">
      <c r="A103" s="142">
        <v>936</v>
      </c>
      <c r="B103" s="42" t="s">
        <v>427</v>
      </c>
      <c r="C103" s="173" t="s">
        <v>428</v>
      </c>
      <c r="D103" s="155">
        <v>2782.588</v>
      </c>
      <c r="E103" s="155">
        <v>2782.588</v>
      </c>
      <c r="F103" s="144">
        <f t="shared" si="2"/>
        <v>100</v>
      </c>
    </row>
    <row r="104" spans="1:6" s="171" customFormat="1" ht="27.75" customHeight="1">
      <c r="A104" s="137">
        <v>936</v>
      </c>
      <c r="B104" s="168" t="s">
        <v>385</v>
      </c>
      <c r="C104" s="169" t="s">
        <v>386</v>
      </c>
      <c r="D104" s="174">
        <f>D105</f>
        <v>192.1</v>
      </c>
      <c r="E104" s="174">
        <f>E105</f>
        <v>76</v>
      </c>
      <c r="F104" s="140">
        <f t="shared" si="2"/>
        <v>39.562727745965645</v>
      </c>
    </row>
    <row r="105" spans="1:6" s="171" customFormat="1" ht="37.5">
      <c r="A105" s="142">
        <v>936</v>
      </c>
      <c r="B105" s="175" t="s">
        <v>387</v>
      </c>
      <c r="C105" s="173" t="s">
        <v>388</v>
      </c>
      <c r="D105" s="155">
        <v>192.1</v>
      </c>
      <c r="E105" s="155">
        <v>76</v>
      </c>
      <c r="F105" s="144">
        <f t="shared" si="2"/>
        <v>39.562727745965645</v>
      </c>
    </row>
    <row r="106" spans="1:6" s="171" customFormat="1" ht="56.25" hidden="1">
      <c r="A106" s="142">
        <v>936</v>
      </c>
      <c r="B106" s="176" t="s">
        <v>389</v>
      </c>
      <c r="C106" s="177" t="s">
        <v>390</v>
      </c>
      <c r="D106" s="144">
        <v>0</v>
      </c>
      <c r="E106" s="144">
        <v>0</v>
      </c>
      <c r="F106" s="140" t="e">
        <f t="shared" si="2"/>
        <v>#DIV/0!</v>
      </c>
    </row>
    <row r="107" spans="1:6" s="171" customFormat="1" ht="45.75" customHeight="1" hidden="1">
      <c r="A107" s="142">
        <v>936</v>
      </c>
      <c r="B107" s="176" t="s">
        <v>391</v>
      </c>
      <c r="C107" s="177" t="s">
        <v>392</v>
      </c>
      <c r="D107" s="144">
        <v>0</v>
      </c>
      <c r="E107" s="144">
        <v>0</v>
      </c>
      <c r="F107" s="140" t="e">
        <f t="shared" si="2"/>
        <v>#DIV/0!</v>
      </c>
    </row>
    <row r="108" spans="1:6" s="171" customFormat="1" ht="18.75" hidden="1">
      <c r="A108" s="142">
        <v>936</v>
      </c>
      <c r="B108" s="176" t="s">
        <v>393</v>
      </c>
      <c r="C108" s="177" t="s">
        <v>394</v>
      </c>
      <c r="D108" s="144">
        <v>0</v>
      </c>
      <c r="E108" s="144">
        <v>0</v>
      </c>
      <c r="F108" s="140" t="e">
        <f t="shared" si="2"/>
        <v>#DIV/0!</v>
      </c>
    </row>
    <row r="109" spans="1:6" s="171" customFormat="1" ht="27.75" customHeight="1">
      <c r="A109" s="137">
        <v>936</v>
      </c>
      <c r="B109" s="168" t="s">
        <v>395</v>
      </c>
      <c r="C109" s="169" t="s">
        <v>165</v>
      </c>
      <c r="D109" s="174">
        <f>D110+D111</f>
        <v>3581.364</v>
      </c>
      <c r="E109" s="174">
        <f>E110+E111</f>
        <v>3581.364</v>
      </c>
      <c r="F109" s="140">
        <f t="shared" si="2"/>
        <v>100</v>
      </c>
    </row>
    <row r="110" spans="1:6" s="171" customFormat="1" ht="56.25">
      <c r="A110" s="142">
        <v>936</v>
      </c>
      <c r="B110" s="175" t="s">
        <v>396</v>
      </c>
      <c r="C110" s="170" t="s">
        <v>397</v>
      </c>
      <c r="D110" s="155">
        <v>544.866</v>
      </c>
      <c r="E110" s="155">
        <v>544.866</v>
      </c>
      <c r="F110" s="144">
        <f t="shared" si="2"/>
        <v>100</v>
      </c>
    </row>
    <row r="111" spans="1:6" s="171" customFormat="1" ht="18.75">
      <c r="A111" s="142">
        <v>936</v>
      </c>
      <c r="B111" s="175" t="s">
        <v>434</v>
      </c>
      <c r="C111" s="170" t="s">
        <v>435</v>
      </c>
      <c r="D111" s="155">
        <v>3036.498</v>
      </c>
      <c r="E111" s="155">
        <v>3036.498</v>
      </c>
      <c r="F111" s="144">
        <f>E111/D111*100</f>
        <v>100</v>
      </c>
    </row>
    <row r="112" spans="1:6" s="171" customFormat="1" ht="101.25" customHeight="1">
      <c r="A112" s="137">
        <v>936</v>
      </c>
      <c r="B112" s="157" t="s">
        <v>457</v>
      </c>
      <c r="C112" s="212" t="s">
        <v>459</v>
      </c>
      <c r="D112" s="207">
        <f>D113</f>
        <v>0</v>
      </c>
      <c r="E112" s="207">
        <f>E113</f>
        <v>24.394</v>
      </c>
      <c r="F112" s="140"/>
    </row>
    <row r="113" spans="1:6" s="171" customFormat="1" ht="59.25" customHeight="1">
      <c r="A113" s="142">
        <v>936</v>
      </c>
      <c r="B113" s="148" t="s">
        <v>436</v>
      </c>
      <c r="C113" s="172" t="s">
        <v>460</v>
      </c>
      <c r="D113" s="204">
        <v>0</v>
      </c>
      <c r="E113" s="77">
        <v>24.394</v>
      </c>
      <c r="F113" s="140"/>
    </row>
    <row r="114" spans="1:6" s="171" customFormat="1" ht="42.75" customHeight="1">
      <c r="A114" s="137">
        <v>936</v>
      </c>
      <c r="B114" s="157" t="s">
        <v>458</v>
      </c>
      <c r="C114" s="212" t="s">
        <v>429</v>
      </c>
      <c r="D114" s="207">
        <f>D115</f>
        <v>0</v>
      </c>
      <c r="E114" s="207">
        <f>E115</f>
        <v>-434.664</v>
      </c>
      <c r="F114" s="140"/>
    </row>
    <row r="115" spans="1:6" s="171" customFormat="1" ht="37.5">
      <c r="A115" s="142">
        <v>936</v>
      </c>
      <c r="B115" s="148" t="s">
        <v>431</v>
      </c>
      <c r="C115" s="152" t="s">
        <v>430</v>
      </c>
      <c r="D115" s="204">
        <v>0</v>
      </c>
      <c r="E115" s="77">
        <v>-434.664</v>
      </c>
      <c r="F115" s="140"/>
    </row>
    <row r="116" spans="1:6" s="135" customFormat="1" ht="18.75">
      <c r="A116" s="142"/>
      <c r="B116" s="143"/>
      <c r="C116" s="139" t="s">
        <v>398</v>
      </c>
      <c r="D116" s="174">
        <f>D95+D12</f>
        <v>24909.840000000004</v>
      </c>
      <c r="E116" s="140">
        <f>E95+E12</f>
        <v>16118.445</v>
      </c>
      <c r="F116" s="140">
        <f>E116/D116*100</f>
        <v>64.70713982907958</v>
      </c>
    </row>
    <row r="117" spans="1:6" ht="15">
      <c r="A117" s="178"/>
      <c r="B117" s="178"/>
      <c r="C117" s="179"/>
      <c r="D117" s="178"/>
      <c r="E117" s="178"/>
      <c r="F117" s="178"/>
    </row>
    <row r="118" spans="1:6" ht="15">
      <c r="A118" s="178"/>
      <c r="B118" s="178"/>
      <c r="C118" s="179"/>
      <c r="D118" s="178"/>
      <c r="E118" s="178"/>
      <c r="F118" s="178"/>
    </row>
    <row r="119" spans="1:6" ht="15">
      <c r="A119" s="178"/>
      <c r="B119" s="178"/>
      <c r="C119" s="179"/>
      <c r="D119" s="178"/>
      <c r="E119" s="178"/>
      <c r="F119" s="178"/>
    </row>
    <row r="120" spans="1:6" ht="15">
      <c r="A120" s="178"/>
      <c r="B120" s="178"/>
      <c r="C120" s="180"/>
      <c r="D120" s="178"/>
      <c r="E120" s="178"/>
      <c r="F120" s="178"/>
    </row>
    <row r="121" spans="1:6" ht="15">
      <c r="A121" s="178"/>
      <c r="B121" s="178"/>
      <c r="C121" s="179"/>
      <c r="D121" s="178"/>
      <c r="E121" s="178"/>
      <c r="F121" s="178"/>
    </row>
    <row r="122" spans="1:6" ht="15">
      <c r="A122" s="178"/>
      <c r="B122" s="178"/>
      <c r="C122" s="179"/>
      <c r="D122" s="178"/>
      <c r="E122" s="178"/>
      <c r="F122" s="178"/>
    </row>
    <row r="123" spans="1:6" ht="15">
      <c r="A123" s="178"/>
      <c r="B123" s="178"/>
      <c r="C123" s="180"/>
      <c r="D123" s="178"/>
      <c r="E123" s="178"/>
      <c r="F123" s="178"/>
    </row>
    <row r="124" spans="1:6" ht="15">
      <c r="A124" s="178"/>
      <c r="B124" s="178"/>
      <c r="C124" s="179"/>
      <c r="D124" s="178"/>
      <c r="E124" s="178"/>
      <c r="F124" s="178"/>
    </row>
    <row r="125" spans="1:6" ht="15">
      <c r="A125" s="178"/>
      <c r="B125" s="178"/>
      <c r="C125" s="179"/>
      <c r="D125" s="178"/>
      <c r="E125" s="178"/>
      <c r="F125" s="178"/>
    </row>
    <row r="126" spans="1:6" ht="15">
      <c r="A126" s="178"/>
      <c r="B126" s="178"/>
      <c r="C126" s="179"/>
      <c r="D126" s="178"/>
      <c r="E126" s="178"/>
      <c r="F126" s="178"/>
    </row>
    <row r="127" spans="1:6" ht="15">
      <c r="A127" s="178"/>
      <c r="B127" s="178"/>
      <c r="C127" s="179"/>
      <c r="D127" s="178"/>
      <c r="E127" s="178"/>
      <c r="F127" s="178"/>
    </row>
    <row r="128" spans="1:6" ht="15">
      <c r="A128" s="178"/>
      <c r="B128" s="178"/>
      <c r="C128" s="179"/>
      <c r="D128" s="178"/>
      <c r="E128" s="178"/>
      <c r="F128" s="178"/>
    </row>
    <row r="129" spans="1:6" ht="15">
      <c r="A129" s="178"/>
      <c r="B129" s="178"/>
      <c r="C129" s="179"/>
      <c r="D129" s="178"/>
      <c r="E129" s="178"/>
      <c r="F129" s="178"/>
    </row>
    <row r="130" spans="1:6" ht="15">
      <c r="A130" s="178"/>
      <c r="B130" s="178"/>
      <c r="C130" s="179"/>
      <c r="D130" s="178"/>
      <c r="E130" s="178"/>
      <c r="F130" s="178"/>
    </row>
    <row r="131" spans="1:6" ht="15">
      <c r="A131" s="178"/>
      <c r="B131" s="178"/>
      <c r="C131" s="179"/>
      <c r="D131" s="178"/>
      <c r="E131" s="178"/>
      <c r="F131" s="178"/>
    </row>
    <row r="132" spans="1:6" ht="15">
      <c r="A132" s="178"/>
      <c r="B132" s="178"/>
      <c r="C132" s="179"/>
      <c r="D132" s="178"/>
      <c r="E132" s="178"/>
      <c r="F132" s="178"/>
    </row>
    <row r="133" spans="1:6" ht="15">
      <c r="A133" s="178"/>
      <c r="B133" s="178"/>
      <c r="C133" s="179"/>
      <c r="D133" s="178"/>
      <c r="E133" s="178"/>
      <c r="F133" s="178"/>
    </row>
    <row r="134" spans="1:6" ht="15">
      <c r="A134" s="178"/>
      <c r="B134" s="178"/>
      <c r="C134" s="179"/>
      <c r="D134" s="178"/>
      <c r="E134" s="178"/>
      <c r="F134" s="178"/>
    </row>
    <row r="135" spans="1:6" ht="15">
      <c r="A135" s="178"/>
      <c r="B135" s="178"/>
      <c r="C135" s="179"/>
      <c r="D135" s="178"/>
      <c r="E135" s="178"/>
      <c r="F135" s="178"/>
    </row>
    <row r="136" spans="1:6" ht="15">
      <c r="A136" s="178"/>
      <c r="B136" s="178"/>
      <c r="C136" s="179"/>
      <c r="D136" s="178"/>
      <c r="E136" s="178"/>
      <c r="F136" s="178"/>
    </row>
    <row r="137" spans="1:6" ht="15">
      <c r="A137" s="178"/>
      <c r="B137" s="178"/>
      <c r="C137" s="179"/>
      <c r="D137" s="178"/>
      <c r="E137" s="178"/>
      <c r="F137" s="178"/>
    </row>
    <row r="138" spans="1:6" ht="15">
      <c r="A138" s="178"/>
      <c r="B138" s="178"/>
      <c r="C138" s="179"/>
      <c r="D138" s="178"/>
      <c r="E138" s="178"/>
      <c r="F138" s="178"/>
    </row>
    <row r="139" spans="1:6" ht="15">
      <c r="A139" s="178"/>
      <c r="B139" s="178"/>
      <c r="C139" s="179"/>
      <c r="D139" s="178"/>
      <c r="E139" s="178"/>
      <c r="F139" s="178"/>
    </row>
    <row r="140" spans="1:6" ht="15">
      <c r="A140" s="178"/>
      <c r="B140" s="178"/>
      <c r="C140" s="179"/>
      <c r="D140" s="178"/>
      <c r="E140" s="178"/>
      <c r="F140" s="178"/>
    </row>
    <row r="141" spans="1:6" ht="15">
      <c r="A141" s="178"/>
      <c r="B141" s="178"/>
      <c r="C141" s="179"/>
      <c r="D141" s="178"/>
      <c r="E141" s="178"/>
      <c r="F141" s="178"/>
    </row>
    <row r="142" spans="1:6" ht="15">
      <c r="A142" s="178"/>
      <c r="B142" s="178"/>
      <c r="C142" s="179"/>
      <c r="D142" s="178"/>
      <c r="E142" s="178"/>
      <c r="F142" s="178"/>
    </row>
    <row r="143" spans="1:6" ht="15">
      <c r="A143" s="178"/>
      <c r="B143" s="178"/>
      <c r="C143" s="179"/>
      <c r="D143" s="178"/>
      <c r="E143" s="178"/>
      <c r="F143" s="178"/>
    </row>
    <row r="144" spans="1:6" ht="15">
      <c r="A144" s="178"/>
      <c r="B144" s="178"/>
      <c r="C144" s="179"/>
      <c r="D144" s="178"/>
      <c r="E144" s="178"/>
      <c r="F144" s="178"/>
    </row>
    <row r="145" spans="1:6" ht="15">
      <c r="A145" s="178"/>
      <c r="B145" s="178"/>
      <c r="C145" s="179"/>
      <c r="D145" s="178"/>
      <c r="E145" s="178"/>
      <c r="F145" s="178"/>
    </row>
    <row r="146" spans="1:6" ht="15">
      <c r="A146" s="178"/>
      <c r="B146" s="178"/>
      <c r="C146" s="179"/>
      <c r="D146" s="178"/>
      <c r="E146" s="178"/>
      <c r="F146" s="178"/>
    </row>
    <row r="147" spans="1:6" ht="15">
      <c r="A147" s="178"/>
      <c r="B147" s="178"/>
      <c r="C147" s="179"/>
      <c r="D147" s="178"/>
      <c r="E147" s="178"/>
      <c r="F147" s="178"/>
    </row>
    <row r="148" spans="1:6" ht="15">
      <c r="A148" s="178"/>
      <c r="B148" s="178"/>
      <c r="C148" s="179"/>
      <c r="D148" s="178"/>
      <c r="E148" s="178"/>
      <c r="F148" s="178"/>
    </row>
    <row r="149" spans="1:6" ht="15">
      <c r="A149" s="178"/>
      <c r="B149" s="178"/>
      <c r="C149" s="179"/>
      <c r="D149" s="178"/>
      <c r="E149" s="178"/>
      <c r="F149" s="178"/>
    </row>
    <row r="150" spans="1:6" ht="15">
      <c r="A150" s="178"/>
      <c r="B150" s="178"/>
      <c r="C150" s="179"/>
      <c r="D150" s="178"/>
      <c r="E150" s="178"/>
      <c r="F150" s="178"/>
    </row>
    <row r="151" spans="1:6" ht="15">
      <c r="A151" s="178"/>
      <c r="B151" s="178"/>
      <c r="C151" s="179"/>
      <c r="D151" s="178"/>
      <c r="E151" s="178"/>
      <c r="F151" s="178"/>
    </row>
    <row r="152" spans="1:6" ht="15">
      <c r="A152" s="178"/>
      <c r="B152" s="178"/>
      <c r="C152" s="179"/>
      <c r="D152" s="178"/>
      <c r="E152" s="178"/>
      <c r="F152" s="178"/>
    </row>
    <row r="153" spans="1:6" ht="15">
      <c r="A153" s="178"/>
      <c r="B153" s="178"/>
      <c r="C153" s="179"/>
      <c r="D153" s="178"/>
      <c r="E153" s="178"/>
      <c r="F153" s="178"/>
    </row>
    <row r="154" spans="1:6" ht="15">
      <c r="A154" s="178"/>
      <c r="B154" s="178"/>
      <c r="C154" s="179"/>
      <c r="D154" s="178"/>
      <c r="E154" s="178"/>
      <c r="F154" s="178"/>
    </row>
    <row r="155" spans="1:6" ht="15">
      <c r="A155" s="178"/>
      <c r="B155" s="178"/>
      <c r="C155" s="179"/>
      <c r="D155" s="178"/>
      <c r="E155" s="178"/>
      <c r="F155" s="178"/>
    </row>
    <row r="156" spans="1:6" ht="15">
      <c r="A156" s="178"/>
      <c r="B156" s="178"/>
      <c r="C156" s="179"/>
      <c r="D156" s="178"/>
      <c r="E156" s="178"/>
      <c r="F156" s="178"/>
    </row>
    <row r="157" spans="1:6" ht="15">
      <c r="A157" s="178"/>
      <c r="B157" s="178"/>
      <c r="C157" s="179"/>
      <c r="D157" s="178"/>
      <c r="E157" s="178"/>
      <c r="F157" s="178"/>
    </row>
    <row r="158" spans="1:6" ht="15">
      <c r="A158" s="178"/>
      <c r="B158" s="178"/>
      <c r="C158" s="179"/>
      <c r="D158" s="178"/>
      <c r="E158" s="178"/>
      <c r="F158" s="178"/>
    </row>
    <row r="159" spans="1:6" ht="15">
      <c r="A159" s="178"/>
      <c r="B159" s="178"/>
      <c r="C159" s="179"/>
      <c r="D159" s="178"/>
      <c r="E159" s="178"/>
      <c r="F159" s="178"/>
    </row>
    <row r="160" spans="1:6" ht="15">
      <c r="A160" s="178"/>
      <c r="B160" s="178"/>
      <c r="C160" s="179"/>
      <c r="D160" s="178"/>
      <c r="E160" s="178"/>
      <c r="F160" s="178"/>
    </row>
    <row r="161" spans="1:6" ht="15">
      <c r="A161" s="178"/>
      <c r="B161" s="178"/>
      <c r="C161" s="179"/>
      <c r="D161" s="178"/>
      <c r="E161" s="178"/>
      <c r="F161" s="178"/>
    </row>
    <row r="162" spans="1:6" ht="15">
      <c r="A162" s="178"/>
      <c r="B162" s="178"/>
      <c r="C162" s="179"/>
      <c r="D162" s="178"/>
      <c r="E162" s="178"/>
      <c r="F162" s="178"/>
    </row>
    <row r="163" spans="1:6" ht="15">
      <c r="A163" s="178"/>
      <c r="B163" s="178"/>
      <c r="C163" s="179"/>
      <c r="D163" s="178"/>
      <c r="E163" s="178"/>
      <c r="F163" s="178"/>
    </row>
    <row r="164" spans="1:6" ht="15">
      <c r="A164" s="178"/>
      <c r="B164" s="178"/>
      <c r="C164" s="179"/>
      <c r="D164" s="178"/>
      <c r="E164" s="178"/>
      <c r="F164" s="178"/>
    </row>
    <row r="165" spans="1:6" ht="15">
      <c r="A165" s="178"/>
      <c r="B165" s="178"/>
      <c r="C165" s="179"/>
      <c r="D165" s="178"/>
      <c r="E165" s="178"/>
      <c r="F165" s="178"/>
    </row>
    <row r="166" spans="1:6" ht="15">
      <c r="A166" s="178"/>
      <c r="B166" s="178"/>
      <c r="C166" s="179"/>
      <c r="D166" s="178"/>
      <c r="E166" s="178"/>
      <c r="F166" s="178"/>
    </row>
    <row r="167" spans="1:6" ht="15">
      <c r="A167" s="178"/>
      <c r="B167" s="178"/>
      <c r="C167" s="179"/>
      <c r="D167" s="178"/>
      <c r="E167" s="178"/>
      <c r="F167" s="178"/>
    </row>
    <row r="168" spans="1:6" ht="15">
      <c r="A168" s="178"/>
      <c r="B168" s="178"/>
      <c r="C168" s="179"/>
      <c r="D168" s="178"/>
      <c r="E168" s="178"/>
      <c r="F168" s="178"/>
    </row>
    <row r="169" spans="1:6" ht="15">
      <c r="A169" s="178"/>
      <c r="B169" s="178"/>
      <c r="C169" s="179"/>
      <c r="D169" s="178"/>
      <c r="E169" s="178"/>
      <c r="F169" s="178"/>
    </row>
    <row r="170" spans="1:6" ht="15">
      <c r="A170" s="178"/>
      <c r="B170" s="178"/>
      <c r="C170" s="179"/>
      <c r="D170" s="178"/>
      <c r="E170" s="178"/>
      <c r="F170" s="178"/>
    </row>
    <row r="171" spans="1:6" ht="15">
      <c r="A171" s="178"/>
      <c r="B171" s="178"/>
      <c r="C171" s="179"/>
      <c r="D171" s="178"/>
      <c r="E171" s="178"/>
      <c r="F171" s="178"/>
    </row>
    <row r="172" spans="1:6" ht="15">
      <c r="A172" s="178"/>
      <c r="B172" s="178"/>
      <c r="C172" s="179"/>
      <c r="D172" s="178"/>
      <c r="E172" s="178"/>
      <c r="F172" s="178"/>
    </row>
    <row r="173" spans="1:6" ht="15">
      <c r="A173" s="178"/>
      <c r="B173" s="178"/>
      <c r="C173" s="179"/>
      <c r="D173" s="178"/>
      <c r="E173" s="178"/>
      <c r="F173" s="178"/>
    </row>
    <row r="174" spans="1:6" ht="15">
      <c r="A174" s="178"/>
      <c r="B174" s="178"/>
      <c r="C174" s="179"/>
      <c r="D174" s="178"/>
      <c r="E174" s="178"/>
      <c r="F174" s="178"/>
    </row>
    <row r="175" spans="1:6" ht="15">
      <c r="A175" s="178"/>
      <c r="B175" s="178"/>
      <c r="C175" s="179"/>
      <c r="D175" s="178"/>
      <c r="E175" s="178"/>
      <c r="F175" s="178"/>
    </row>
    <row r="176" spans="1:6" ht="15">
      <c r="A176" s="178"/>
      <c r="B176" s="178"/>
      <c r="C176" s="179"/>
      <c r="D176" s="178"/>
      <c r="E176" s="178"/>
      <c r="F176" s="178"/>
    </row>
    <row r="177" spans="1:6" ht="15">
      <c r="A177" s="178"/>
      <c r="B177" s="178"/>
      <c r="C177" s="179"/>
      <c r="D177" s="178"/>
      <c r="E177" s="178"/>
      <c r="F177" s="178"/>
    </row>
    <row r="178" spans="1:6" ht="15">
      <c r="A178" s="178"/>
      <c r="B178" s="178"/>
      <c r="C178" s="179"/>
      <c r="D178" s="178"/>
      <c r="E178" s="178"/>
      <c r="F178" s="178"/>
    </row>
    <row r="179" spans="1:6" ht="15">
      <c r="A179" s="178"/>
      <c r="B179" s="178"/>
      <c r="C179" s="179"/>
      <c r="D179" s="178"/>
      <c r="E179" s="178"/>
      <c r="F179" s="178"/>
    </row>
    <row r="180" spans="1:6" ht="15">
      <c r="A180" s="178"/>
      <c r="B180" s="178"/>
      <c r="C180" s="179"/>
      <c r="D180" s="178"/>
      <c r="E180" s="178"/>
      <c r="F180" s="178"/>
    </row>
    <row r="181" spans="1:6" ht="15">
      <c r="A181" s="178"/>
      <c r="B181" s="178"/>
      <c r="C181" s="179"/>
      <c r="D181" s="178"/>
      <c r="E181" s="178"/>
      <c r="F181" s="178"/>
    </row>
    <row r="182" spans="1:6" ht="15">
      <c r="A182" s="178"/>
      <c r="B182" s="178"/>
      <c r="C182" s="179"/>
      <c r="D182" s="178"/>
      <c r="E182" s="178"/>
      <c r="F182" s="178"/>
    </row>
    <row r="183" spans="1:6" ht="15">
      <c r="A183" s="178"/>
      <c r="B183" s="178"/>
      <c r="C183" s="179"/>
      <c r="D183" s="178"/>
      <c r="E183" s="178"/>
      <c r="F183" s="178"/>
    </row>
    <row r="184" spans="1:6" ht="15">
      <c r="A184" s="178"/>
      <c r="B184" s="178"/>
      <c r="C184" s="179"/>
      <c r="D184" s="178"/>
      <c r="E184" s="178"/>
      <c r="F184" s="178"/>
    </row>
    <row r="185" spans="1:6" ht="15">
      <c r="A185" s="178"/>
      <c r="B185" s="178"/>
      <c r="C185" s="179"/>
      <c r="D185" s="178"/>
      <c r="E185" s="178"/>
      <c r="F185" s="178"/>
    </row>
    <row r="186" spans="1:6" ht="15">
      <c r="A186" s="178"/>
      <c r="B186" s="178"/>
      <c r="C186" s="179"/>
      <c r="D186" s="178"/>
      <c r="E186" s="178"/>
      <c r="F186" s="178"/>
    </row>
    <row r="187" spans="1:6" ht="15">
      <c r="A187" s="178"/>
      <c r="B187" s="178"/>
      <c r="C187" s="179"/>
      <c r="D187" s="178"/>
      <c r="E187" s="178"/>
      <c r="F187" s="178"/>
    </row>
    <row r="188" spans="1:6" ht="15">
      <c r="A188" s="178"/>
      <c r="B188" s="178"/>
      <c r="C188" s="179"/>
      <c r="D188" s="178"/>
      <c r="E188" s="178"/>
      <c r="F188" s="178"/>
    </row>
    <row r="189" spans="1:6" ht="15">
      <c r="A189" s="178"/>
      <c r="B189" s="178"/>
      <c r="C189" s="179"/>
      <c r="D189" s="178"/>
      <c r="E189" s="178"/>
      <c r="F189" s="178"/>
    </row>
    <row r="190" spans="1:6" ht="15">
      <c r="A190" s="178"/>
      <c r="B190" s="178"/>
      <c r="C190" s="179"/>
      <c r="D190" s="178"/>
      <c r="E190" s="178"/>
      <c r="F190" s="178"/>
    </row>
    <row r="191" spans="1:6" ht="15">
      <c r="A191" s="178"/>
      <c r="B191" s="178"/>
      <c r="C191" s="179"/>
      <c r="D191" s="178"/>
      <c r="E191" s="178"/>
      <c r="F191" s="178"/>
    </row>
    <row r="192" spans="1:6" ht="15">
      <c r="A192" s="178"/>
      <c r="B192" s="178"/>
      <c r="C192" s="179"/>
      <c r="D192" s="178"/>
      <c r="E192" s="178"/>
      <c r="F192" s="178"/>
    </row>
    <row r="193" spans="1:6" ht="15">
      <c r="A193" s="178"/>
      <c r="B193" s="178"/>
      <c r="C193" s="179"/>
      <c r="D193" s="178"/>
      <c r="E193" s="178"/>
      <c r="F193" s="178"/>
    </row>
    <row r="194" spans="1:6" ht="15">
      <c r="A194" s="178"/>
      <c r="B194" s="178"/>
      <c r="C194" s="179"/>
      <c r="D194" s="178"/>
      <c r="E194" s="178"/>
      <c r="F194" s="178"/>
    </row>
    <row r="195" spans="1:6" ht="15">
      <c r="A195" s="178"/>
      <c r="B195" s="178"/>
      <c r="C195" s="179"/>
      <c r="D195" s="178"/>
      <c r="E195" s="178"/>
      <c r="F195" s="178"/>
    </row>
    <row r="196" spans="1:6" ht="15">
      <c r="A196" s="178"/>
      <c r="B196" s="178"/>
      <c r="C196" s="179"/>
      <c r="D196" s="178"/>
      <c r="E196" s="178"/>
      <c r="F196" s="178"/>
    </row>
    <row r="197" spans="1:6" ht="15">
      <c r="A197" s="178"/>
      <c r="B197" s="178"/>
      <c r="C197" s="179"/>
      <c r="D197" s="178"/>
      <c r="E197" s="178"/>
      <c r="F197" s="178"/>
    </row>
    <row r="198" spans="1:6" ht="15">
      <c r="A198" s="178"/>
      <c r="B198" s="178"/>
      <c r="C198" s="179"/>
      <c r="D198" s="178"/>
      <c r="E198" s="178"/>
      <c r="F198" s="178"/>
    </row>
    <row r="199" spans="1:6" ht="15">
      <c r="A199" s="178"/>
      <c r="B199" s="178"/>
      <c r="C199" s="179"/>
      <c r="D199" s="178"/>
      <c r="E199" s="178"/>
      <c r="F199" s="178"/>
    </row>
    <row r="200" spans="1:6" ht="15">
      <c r="A200" s="178"/>
      <c r="B200" s="178"/>
      <c r="C200" s="179"/>
      <c r="D200" s="178"/>
      <c r="E200" s="178"/>
      <c r="F200" s="178"/>
    </row>
    <row r="201" spans="1:6" ht="15">
      <c r="A201" s="178"/>
      <c r="B201" s="178"/>
      <c r="C201" s="179"/>
      <c r="D201" s="178"/>
      <c r="E201" s="178"/>
      <c r="F201" s="178"/>
    </row>
    <row r="202" spans="1:6" ht="15">
      <c r="A202" s="178"/>
      <c r="B202" s="178"/>
      <c r="C202" s="179"/>
      <c r="D202" s="178"/>
      <c r="E202" s="178"/>
      <c r="F202" s="178"/>
    </row>
    <row r="203" spans="1:6" ht="15">
      <c r="A203" s="178"/>
      <c r="B203" s="178"/>
      <c r="C203" s="179"/>
      <c r="D203" s="178"/>
      <c r="E203" s="178"/>
      <c r="F203" s="178"/>
    </row>
    <row r="204" spans="1:6" ht="15">
      <c r="A204" s="178"/>
      <c r="B204" s="178"/>
      <c r="C204" s="179"/>
      <c r="D204" s="178"/>
      <c r="E204" s="178"/>
      <c r="F204" s="178"/>
    </row>
    <row r="205" spans="1:6" ht="15">
      <c r="A205" s="178"/>
      <c r="B205" s="178"/>
      <c r="C205" s="179"/>
      <c r="D205" s="178"/>
      <c r="E205" s="178"/>
      <c r="F205" s="178"/>
    </row>
    <row r="206" spans="1:6" ht="15">
      <c r="A206" s="178"/>
      <c r="B206" s="178"/>
      <c r="C206" s="179"/>
      <c r="D206" s="178"/>
      <c r="E206" s="178"/>
      <c r="F206" s="178"/>
    </row>
    <row r="207" spans="1:6" ht="15">
      <c r="A207" s="178"/>
      <c r="B207" s="178"/>
      <c r="C207" s="179"/>
      <c r="D207" s="178"/>
      <c r="E207" s="178"/>
      <c r="F207" s="178"/>
    </row>
    <row r="208" spans="1:6" ht="15">
      <c r="A208" s="178"/>
      <c r="B208" s="178"/>
      <c r="C208" s="179"/>
      <c r="D208" s="178"/>
      <c r="E208" s="178"/>
      <c r="F208" s="178"/>
    </row>
    <row r="209" spans="1:6" ht="15">
      <c r="A209" s="178"/>
      <c r="B209" s="178"/>
      <c r="C209" s="179"/>
      <c r="D209" s="178"/>
      <c r="E209" s="178"/>
      <c r="F209" s="178"/>
    </row>
    <row r="210" spans="1:6" ht="15">
      <c r="A210" s="178"/>
      <c r="B210" s="178"/>
      <c r="C210" s="179"/>
      <c r="D210" s="178"/>
      <c r="E210" s="178"/>
      <c r="F210" s="178"/>
    </row>
    <row r="211" spans="1:6" ht="15">
      <c r="A211" s="178"/>
      <c r="B211" s="178"/>
      <c r="C211" s="179"/>
      <c r="D211" s="178"/>
      <c r="E211" s="178"/>
      <c r="F211" s="178"/>
    </row>
    <row r="212" spans="1:6" ht="15">
      <c r="A212" s="178"/>
      <c r="B212" s="178"/>
      <c r="C212" s="179"/>
      <c r="D212" s="178"/>
      <c r="E212" s="178"/>
      <c r="F212" s="178"/>
    </row>
    <row r="213" spans="1:6" ht="15">
      <c r="A213" s="178"/>
      <c r="B213" s="178"/>
      <c r="C213" s="179"/>
      <c r="D213" s="178"/>
      <c r="E213" s="178"/>
      <c r="F213" s="178"/>
    </row>
    <row r="214" spans="1:6" ht="15">
      <c r="A214" s="178"/>
      <c r="B214" s="178"/>
      <c r="C214" s="179"/>
      <c r="D214" s="178"/>
      <c r="E214" s="178"/>
      <c r="F214" s="178"/>
    </row>
    <row r="215" spans="1:6" ht="15">
      <c r="A215" s="178"/>
      <c r="B215" s="178"/>
      <c r="C215" s="179"/>
      <c r="D215" s="178"/>
      <c r="E215" s="178"/>
      <c r="F215" s="178"/>
    </row>
    <row r="216" spans="1:6" ht="15">
      <c r="A216" s="178"/>
      <c r="B216" s="178"/>
      <c r="C216" s="179"/>
      <c r="D216" s="178"/>
      <c r="E216" s="178"/>
      <c r="F216" s="178"/>
    </row>
    <row r="217" spans="1:6" ht="15">
      <c r="A217" s="178"/>
      <c r="B217" s="178"/>
      <c r="C217" s="179"/>
      <c r="D217" s="178"/>
      <c r="E217" s="178"/>
      <c r="F217" s="178"/>
    </row>
    <row r="218" spans="1:6" ht="15">
      <c r="A218" s="178"/>
      <c r="B218" s="178"/>
      <c r="C218" s="179"/>
      <c r="D218" s="178"/>
      <c r="E218" s="178"/>
      <c r="F218" s="178"/>
    </row>
    <row r="219" spans="1:6" ht="15">
      <c r="A219" s="178"/>
      <c r="B219" s="178"/>
      <c r="C219" s="179"/>
      <c r="D219" s="178"/>
      <c r="E219" s="178"/>
      <c r="F219" s="178"/>
    </row>
    <row r="220" spans="1:6" ht="15">
      <c r="A220" s="178"/>
      <c r="B220" s="178"/>
      <c r="C220" s="179"/>
      <c r="D220" s="178"/>
      <c r="E220" s="178"/>
      <c r="F220" s="178"/>
    </row>
    <row r="221" spans="1:6" ht="15">
      <c r="A221" s="178"/>
      <c r="B221" s="178"/>
      <c r="C221" s="179"/>
      <c r="D221" s="178"/>
      <c r="E221" s="178"/>
      <c r="F221" s="178"/>
    </row>
    <row r="222" spans="1:6" ht="15">
      <c r="A222" s="178"/>
      <c r="B222" s="178"/>
      <c r="C222" s="179"/>
      <c r="D222" s="178"/>
      <c r="E222" s="178"/>
      <c r="F222" s="178"/>
    </row>
    <row r="223" spans="1:6" ht="15">
      <c r="A223" s="178"/>
      <c r="B223" s="178"/>
      <c r="C223" s="179"/>
      <c r="D223" s="178"/>
      <c r="E223" s="178"/>
      <c r="F223" s="178"/>
    </row>
  </sheetData>
  <sheetProtection/>
  <mergeCells count="2">
    <mergeCell ref="A7:D7"/>
    <mergeCell ref="A10:B10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5"/>
  <sheetViews>
    <sheetView zoomScale="65" zoomScaleNormal="65" zoomScaleSheetLayoutView="50" zoomScalePageLayoutView="0" workbookViewId="0" topLeftCell="A228">
      <selection activeCell="D185" sqref="D185"/>
    </sheetView>
  </sheetViews>
  <sheetFormatPr defaultColWidth="9.00390625" defaultRowHeight="12.75"/>
  <cols>
    <col min="1" max="1" width="13.125" style="10" customWidth="1"/>
    <col min="2" max="2" width="19.625" style="68" customWidth="1"/>
    <col min="3" max="3" width="13.375" style="10" customWidth="1"/>
    <col min="4" max="4" width="135.875" style="75" customWidth="1"/>
    <col min="5" max="5" width="27.125" style="5" customWidth="1"/>
    <col min="6" max="6" width="27.625" style="65" customWidth="1"/>
    <col min="7" max="7" width="25.875" style="76" customWidth="1"/>
  </cols>
  <sheetData>
    <row r="1" spans="1:7" ht="18.75">
      <c r="A1" s="11"/>
      <c r="B1" s="63"/>
      <c r="C1" s="11"/>
      <c r="D1" s="69"/>
      <c r="G1" s="123" t="s">
        <v>221</v>
      </c>
    </row>
    <row r="2" spans="1:7" ht="18.75">
      <c r="A2" s="11"/>
      <c r="B2" s="63"/>
      <c r="C2" s="11"/>
      <c r="D2" s="69"/>
      <c r="G2" s="123" t="s">
        <v>409</v>
      </c>
    </row>
    <row r="3" spans="1:7" ht="18.75">
      <c r="A3" s="11"/>
      <c r="B3" s="63"/>
      <c r="C3" s="11"/>
      <c r="D3" s="70"/>
      <c r="G3" s="123" t="s">
        <v>51</v>
      </c>
    </row>
    <row r="4" spans="1:7" ht="18.75">
      <c r="A4" s="11"/>
      <c r="B4" s="63"/>
      <c r="C4" s="11"/>
      <c r="D4" s="69"/>
      <c r="G4" s="123" t="s">
        <v>461</v>
      </c>
    </row>
    <row r="5" spans="1:5" ht="26.25" customHeight="1">
      <c r="A5" s="11"/>
      <c r="B5" s="63"/>
      <c r="C5" s="11"/>
      <c r="D5" s="69"/>
      <c r="E5" s="6"/>
    </row>
    <row r="6" spans="1:7" ht="9" customHeight="1">
      <c r="A6" s="216" t="s">
        <v>472</v>
      </c>
      <c r="B6" s="217"/>
      <c r="C6" s="217"/>
      <c r="D6" s="217"/>
      <c r="E6" s="217"/>
      <c r="F6" s="218"/>
      <c r="G6" s="218"/>
    </row>
    <row r="7" spans="1:7" ht="10.5" customHeight="1">
      <c r="A7" s="217"/>
      <c r="B7" s="217"/>
      <c r="C7" s="217"/>
      <c r="D7" s="217"/>
      <c r="E7" s="217"/>
      <c r="F7" s="218"/>
      <c r="G7" s="218"/>
    </row>
    <row r="8" spans="1:7" ht="16.5" customHeight="1">
      <c r="A8" s="217"/>
      <c r="B8" s="217"/>
      <c r="C8" s="217"/>
      <c r="D8" s="217"/>
      <c r="E8" s="217"/>
      <c r="F8" s="218"/>
      <c r="G8" s="218"/>
    </row>
    <row r="9" spans="1:7" ht="12.75">
      <c r="A9" s="217"/>
      <c r="B9" s="217"/>
      <c r="C9" s="217"/>
      <c r="D9" s="217"/>
      <c r="E9" s="217"/>
      <c r="F9" s="218"/>
      <c r="G9" s="218"/>
    </row>
    <row r="10" spans="1:5" ht="3.75" customHeight="1">
      <c r="A10" s="11"/>
      <c r="B10" s="63"/>
      <c r="C10" s="11"/>
      <c r="D10" s="69"/>
      <c r="E10" s="6"/>
    </row>
    <row r="11" spans="1:7" ht="18.75">
      <c r="A11" s="11"/>
      <c r="B11" s="63"/>
      <c r="C11" s="11"/>
      <c r="D11" s="69"/>
      <c r="E11" s="6"/>
      <c r="G11" s="78" t="s">
        <v>43</v>
      </c>
    </row>
    <row r="12" spans="1:7" ht="63" customHeight="1">
      <c r="A12" s="16" t="s">
        <v>44</v>
      </c>
      <c r="B12" s="16" t="s">
        <v>45</v>
      </c>
      <c r="C12" s="16" t="s">
        <v>46</v>
      </c>
      <c r="D12" s="16" t="s">
        <v>85</v>
      </c>
      <c r="E12" s="19" t="s">
        <v>406</v>
      </c>
      <c r="F12" s="77" t="s">
        <v>410</v>
      </c>
      <c r="G12" s="62" t="s">
        <v>408</v>
      </c>
    </row>
    <row r="13" spans="1:7" ht="21.75" customHeight="1">
      <c r="A13" s="41" t="s">
        <v>134</v>
      </c>
      <c r="B13" s="41" t="s">
        <v>144</v>
      </c>
      <c r="C13" s="41" t="s">
        <v>47</v>
      </c>
      <c r="D13" s="41" t="s">
        <v>48</v>
      </c>
      <c r="E13" s="79">
        <v>5</v>
      </c>
      <c r="F13" s="80">
        <v>6</v>
      </c>
      <c r="G13" s="80">
        <v>7</v>
      </c>
    </row>
    <row r="14" spans="1:7" ht="21.75" customHeight="1">
      <c r="A14" s="29" t="s">
        <v>86</v>
      </c>
      <c r="B14" s="50"/>
      <c r="C14" s="29"/>
      <c r="D14" s="44" t="s">
        <v>56</v>
      </c>
      <c r="E14" s="58">
        <f>E15+E23+E46+E41</f>
        <v>5544.264999999999</v>
      </c>
      <c r="F14" s="58">
        <f>F15+F23+F46+F41</f>
        <v>4135.899</v>
      </c>
      <c r="G14" s="54">
        <f>F14/E14*100</f>
        <v>74.59778708268816</v>
      </c>
    </row>
    <row r="15" spans="1:7" ht="33.75" customHeight="1">
      <c r="A15" s="30" t="s">
        <v>87</v>
      </c>
      <c r="B15" s="31"/>
      <c r="C15" s="31"/>
      <c r="D15" s="17" t="s">
        <v>58</v>
      </c>
      <c r="E15" s="55">
        <f>E16</f>
        <v>859.32</v>
      </c>
      <c r="F15" s="55">
        <f>F16</f>
        <v>665.818</v>
      </c>
      <c r="G15" s="51">
        <f aca="true" t="shared" si="0" ref="G15:G83">F15/E15*100</f>
        <v>77.48196248196247</v>
      </c>
    </row>
    <row r="16" spans="1:7" ht="21.75" customHeight="1">
      <c r="A16" s="30"/>
      <c r="B16" s="30" t="s">
        <v>145</v>
      </c>
      <c r="C16" s="30"/>
      <c r="D16" s="14" t="s">
        <v>146</v>
      </c>
      <c r="E16" s="56">
        <f>E17+E20</f>
        <v>859.32</v>
      </c>
      <c r="F16" s="56">
        <f>F17+F20</f>
        <v>665.818</v>
      </c>
      <c r="G16" s="51">
        <f t="shared" si="0"/>
        <v>77.48196248196247</v>
      </c>
    </row>
    <row r="17" spans="1:7" ht="22.5" customHeight="1">
      <c r="A17" s="30"/>
      <c r="B17" s="30" t="s">
        <v>199</v>
      </c>
      <c r="C17" s="30"/>
      <c r="D17" s="14" t="s">
        <v>59</v>
      </c>
      <c r="E17" s="56">
        <f>E18</f>
        <v>859.32</v>
      </c>
      <c r="F17" s="56">
        <f>F18</f>
        <v>665.818</v>
      </c>
      <c r="G17" s="51">
        <f t="shared" si="0"/>
        <v>77.48196248196247</v>
      </c>
    </row>
    <row r="18" spans="1:7" ht="36" customHeight="1">
      <c r="A18" s="30"/>
      <c r="B18" s="30"/>
      <c r="C18" s="30" t="s">
        <v>116</v>
      </c>
      <c r="D18" s="14" t="s">
        <v>136</v>
      </c>
      <c r="E18" s="56">
        <f>E19</f>
        <v>859.32</v>
      </c>
      <c r="F18" s="56">
        <f>F19</f>
        <v>665.818</v>
      </c>
      <c r="G18" s="51">
        <f t="shared" si="0"/>
        <v>77.48196248196247</v>
      </c>
    </row>
    <row r="19" spans="1:7" ht="22.5" customHeight="1">
      <c r="A19" s="30"/>
      <c r="B19" s="30"/>
      <c r="C19" s="30" t="s">
        <v>115</v>
      </c>
      <c r="D19" s="20" t="s">
        <v>137</v>
      </c>
      <c r="E19" s="56">
        <v>859.32</v>
      </c>
      <c r="F19" s="59">
        <v>665.818</v>
      </c>
      <c r="G19" s="51">
        <f t="shared" si="0"/>
        <v>77.48196248196247</v>
      </c>
    </row>
    <row r="20" spans="1:7" ht="18.75" hidden="1">
      <c r="A20" s="30"/>
      <c r="B20" s="30" t="s">
        <v>104</v>
      </c>
      <c r="C20" s="30"/>
      <c r="D20" s="20" t="s">
        <v>106</v>
      </c>
      <c r="E20" s="56">
        <f>E21</f>
        <v>0</v>
      </c>
      <c r="F20" s="59"/>
      <c r="G20" s="51" t="e">
        <f t="shared" si="0"/>
        <v>#DIV/0!</v>
      </c>
    </row>
    <row r="21" spans="1:7" ht="59.25" customHeight="1" hidden="1">
      <c r="A21" s="30"/>
      <c r="B21" s="30" t="s">
        <v>105</v>
      </c>
      <c r="C21" s="30"/>
      <c r="D21" s="20" t="s">
        <v>107</v>
      </c>
      <c r="E21" s="56">
        <f>E22</f>
        <v>0</v>
      </c>
      <c r="F21" s="59"/>
      <c r="G21" s="51" t="e">
        <f t="shared" si="0"/>
        <v>#DIV/0!</v>
      </c>
    </row>
    <row r="22" spans="1:7" ht="18.75" hidden="1">
      <c r="A22" s="30"/>
      <c r="B22" s="30"/>
      <c r="C22" s="30" t="s">
        <v>60</v>
      </c>
      <c r="D22" s="20" t="s">
        <v>61</v>
      </c>
      <c r="E22" s="56">
        <v>0</v>
      </c>
      <c r="F22" s="59"/>
      <c r="G22" s="51" t="e">
        <f t="shared" si="0"/>
        <v>#DIV/0!</v>
      </c>
    </row>
    <row r="23" spans="1:7" ht="37.5">
      <c r="A23" s="30" t="s">
        <v>88</v>
      </c>
      <c r="B23" s="30"/>
      <c r="C23" s="30"/>
      <c r="D23" s="20" t="s">
        <v>113</v>
      </c>
      <c r="E23" s="55">
        <f>E24</f>
        <v>4357.78</v>
      </c>
      <c r="F23" s="106">
        <f>F24</f>
        <v>3302.9489999999996</v>
      </c>
      <c r="G23" s="51">
        <f t="shared" si="0"/>
        <v>75.79430352151783</v>
      </c>
    </row>
    <row r="24" spans="1:7" ht="21.75" customHeight="1">
      <c r="A24" s="30"/>
      <c r="B24" s="30" t="s">
        <v>145</v>
      </c>
      <c r="C24" s="30"/>
      <c r="D24" s="14" t="s">
        <v>146</v>
      </c>
      <c r="E24" s="56">
        <f>E25+E32+E35+E38</f>
        <v>4357.78</v>
      </c>
      <c r="F24" s="56">
        <f>F25+F32+F35+F38</f>
        <v>3302.9489999999996</v>
      </c>
      <c r="G24" s="51">
        <f t="shared" si="0"/>
        <v>75.79430352151783</v>
      </c>
    </row>
    <row r="25" spans="1:7" ht="22.5" customHeight="1">
      <c r="A25" s="30"/>
      <c r="B25" s="30" t="s">
        <v>200</v>
      </c>
      <c r="C25" s="30"/>
      <c r="D25" s="14" t="s">
        <v>63</v>
      </c>
      <c r="E25" s="56">
        <f>E26+E28+E30</f>
        <v>4299.134</v>
      </c>
      <c r="F25" s="56">
        <f>F26+F28+F30</f>
        <v>3258.488</v>
      </c>
      <c r="G25" s="51">
        <f t="shared" si="0"/>
        <v>75.79405526787487</v>
      </c>
    </row>
    <row r="26" spans="1:7" ht="38.25" customHeight="1">
      <c r="A26" s="30"/>
      <c r="B26" s="30"/>
      <c r="C26" s="30" t="s">
        <v>116</v>
      </c>
      <c r="D26" s="14" t="s">
        <v>136</v>
      </c>
      <c r="E26" s="56">
        <f>E27</f>
        <v>3789.39</v>
      </c>
      <c r="F26" s="56">
        <f>F27</f>
        <v>2832.535</v>
      </c>
      <c r="G26" s="51">
        <f t="shared" si="0"/>
        <v>74.7491020982269</v>
      </c>
    </row>
    <row r="27" spans="1:7" ht="18.75">
      <c r="A27" s="30"/>
      <c r="B27" s="30"/>
      <c r="C27" s="30" t="s">
        <v>115</v>
      </c>
      <c r="D27" s="20" t="s">
        <v>137</v>
      </c>
      <c r="E27" s="56">
        <v>3789.39</v>
      </c>
      <c r="F27" s="59">
        <v>2832.535</v>
      </c>
      <c r="G27" s="51">
        <v>1649.402</v>
      </c>
    </row>
    <row r="28" spans="1:7" ht="18.75">
      <c r="A28" s="30"/>
      <c r="B28" s="30"/>
      <c r="C28" s="30" t="s">
        <v>117</v>
      </c>
      <c r="D28" s="20" t="s">
        <v>138</v>
      </c>
      <c r="E28" s="56">
        <f>E29</f>
        <v>483.154</v>
      </c>
      <c r="F28" s="56">
        <f>F29</f>
        <v>405.642</v>
      </c>
      <c r="G28" s="51">
        <f t="shared" si="0"/>
        <v>83.95708200697915</v>
      </c>
    </row>
    <row r="29" spans="1:7" ht="18.75">
      <c r="A29" s="30"/>
      <c r="B29" s="30"/>
      <c r="C29" s="30" t="s">
        <v>118</v>
      </c>
      <c r="D29" s="20" t="s">
        <v>139</v>
      </c>
      <c r="E29" s="56">
        <v>483.154</v>
      </c>
      <c r="F29" s="59">
        <v>405.642</v>
      </c>
      <c r="G29" s="51">
        <f t="shared" si="0"/>
        <v>83.95708200697915</v>
      </c>
    </row>
    <row r="30" spans="1:7" ht="18.75">
      <c r="A30" s="30"/>
      <c r="B30" s="30"/>
      <c r="C30" s="34" t="s">
        <v>119</v>
      </c>
      <c r="D30" s="71" t="s">
        <v>120</v>
      </c>
      <c r="E30" s="56">
        <f>E31</f>
        <v>26.59</v>
      </c>
      <c r="F30" s="56">
        <f>F31</f>
        <v>20.311</v>
      </c>
      <c r="G30" s="51">
        <f t="shared" si="0"/>
        <v>76.38585934561866</v>
      </c>
    </row>
    <row r="31" spans="1:7" ht="18.75">
      <c r="A31" s="30"/>
      <c r="B31" s="30"/>
      <c r="C31" s="34" t="s">
        <v>121</v>
      </c>
      <c r="D31" s="14" t="s">
        <v>140</v>
      </c>
      <c r="E31" s="56">
        <v>26.59</v>
      </c>
      <c r="F31" s="59">
        <v>20.311</v>
      </c>
      <c r="G31" s="51">
        <f t="shared" si="0"/>
        <v>76.38585934561866</v>
      </c>
    </row>
    <row r="32" spans="1:7" ht="22.5" customHeight="1">
      <c r="A32" s="30"/>
      <c r="B32" s="41" t="s">
        <v>218</v>
      </c>
      <c r="C32" s="107"/>
      <c r="D32" s="22" t="s">
        <v>162</v>
      </c>
      <c r="E32" s="56">
        <f>E33</f>
        <v>8.65</v>
      </c>
      <c r="F32" s="56">
        <f>F33</f>
        <v>8.65</v>
      </c>
      <c r="G32" s="51">
        <f t="shared" si="0"/>
        <v>100</v>
      </c>
    </row>
    <row r="33" spans="1:7" ht="18.75">
      <c r="A33" s="30"/>
      <c r="B33" s="30"/>
      <c r="C33" s="30" t="s">
        <v>60</v>
      </c>
      <c r="D33" s="14" t="s">
        <v>164</v>
      </c>
      <c r="E33" s="56">
        <f>E34</f>
        <v>8.65</v>
      </c>
      <c r="F33" s="56">
        <f>F34</f>
        <v>8.65</v>
      </c>
      <c r="G33" s="51">
        <f t="shared" si="0"/>
        <v>100</v>
      </c>
    </row>
    <row r="34" spans="1:7" ht="18.75">
      <c r="A34" s="30"/>
      <c r="B34" s="30"/>
      <c r="C34" s="30" t="s">
        <v>163</v>
      </c>
      <c r="D34" s="20" t="s">
        <v>165</v>
      </c>
      <c r="E34" s="56">
        <v>8.65</v>
      </c>
      <c r="F34" s="59">
        <v>8.65</v>
      </c>
      <c r="G34" s="51">
        <f t="shared" si="0"/>
        <v>100</v>
      </c>
    </row>
    <row r="35" spans="1:7" ht="22.5" customHeight="1">
      <c r="A35" s="30"/>
      <c r="B35" s="41" t="s">
        <v>219</v>
      </c>
      <c r="C35" s="107"/>
      <c r="D35" s="22" t="s">
        <v>166</v>
      </c>
      <c r="E35" s="56">
        <f>E36</f>
        <v>47.196</v>
      </c>
      <c r="F35" s="56">
        <f>F36</f>
        <v>33.711</v>
      </c>
      <c r="G35" s="51">
        <f t="shared" si="0"/>
        <v>71.42766336130181</v>
      </c>
    </row>
    <row r="36" spans="1:7" ht="18.75">
      <c r="A36" s="30"/>
      <c r="B36" s="30"/>
      <c r="C36" s="30" t="s">
        <v>60</v>
      </c>
      <c r="D36" s="14" t="s">
        <v>164</v>
      </c>
      <c r="E36" s="56">
        <f>E37</f>
        <v>47.196</v>
      </c>
      <c r="F36" s="56">
        <f>F37</f>
        <v>33.711</v>
      </c>
      <c r="G36" s="51">
        <f t="shared" si="0"/>
        <v>71.42766336130181</v>
      </c>
    </row>
    <row r="37" spans="1:7" ht="18.75">
      <c r="A37" s="30"/>
      <c r="B37" s="30"/>
      <c r="C37" s="30" t="s">
        <v>163</v>
      </c>
      <c r="D37" s="20" t="s">
        <v>165</v>
      </c>
      <c r="E37" s="56">
        <v>47.196</v>
      </c>
      <c r="F37" s="59">
        <v>33.711</v>
      </c>
      <c r="G37" s="51">
        <f t="shared" si="0"/>
        <v>71.42766336130181</v>
      </c>
    </row>
    <row r="38" spans="1:7" ht="22.5" customHeight="1">
      <c r="A38" s="30"/>
      <c r="B38" s="30" t="s">
        <v>38</v>
      </c>
      <c r="C38" s="30"/>
      <c r="D38" s="14" t="s">
        <v>114</v>
      </c>
      <c r="E38" s="56">
        <f>E39</f>
        <v>2.8</v>
      </c>
      <c r="F38" s="59">
        <f>F39</f>
        <v>2.1</v>
      </c>
      <c r="G38" s="51">
        <f t="shared" si="0"/>
        <v>75.00000000000001</v>
      </c>
    </row>
    <row r="39" spans="1:7" ht="18.75">
      <c r="A39" s="30"/>
      <c r="B39" s="30"/>
      <c r="C39" s="30" t="s">
        <v>117</v>
      </c>
      <c r="D39" s="20" t="s">
        <v>138</v>
      </c>
      <c r="E39" s="56">
        <f>E40</f>
        <v>2.8</v>
      </c>
      <c r="F39" s="59">
        <f>F40</f>
        <v>2.1</v>
      </c>
      <c r="G39" s="51">
        <f t="shared" si="0"/>
        <v>75.00000000000001</v>
      </c>
    </row>
    <row r="40" spans="1:7" ht="21" customHeight="1">
      <c r="A40" s="30"/>
      <c r="B40" s="30"/>
      <c r="C40" s="30" t="s">
        <v>118</v>
      </c>
      <c r="D40" s="20" t="s">
        <v>139</v>
      </c>
      <c r="E40" s="56">
        <v>2.8</v>
      </c>
      <c r="F40" s="59">
        <v>2.1</v>
      </c>
      <c r="G40" s="51">
        <f t="shared" si="0"/>
        <v>75.00000000000001</v>
      </c>
    </row>
    <row r="41" spans="1:7" ht="22.5" customHeight="1">
      <c r="A41" s="31" t="s">
        <v>462</v>
      </c>
      <c r="B41" s="32"/>
      <c r="C41" s="30"/>
      <c r="D41" s="17" t="s">
        <v>464</v>
      </c>
      <c r="E41" s="55">
        <f aca="true" t="shared" si="1" ref="E41:F44">E42</f>
        <v>67.1</v>
      </c>
      <c r="F41" s="55">
        <f t="shared" si="1"/>
        <v>67.1</v>
      </c>
      <c r="G41" s="51">
        <f>F41/E41*100</f>
        <v>100</v>
      </c>
    </row>
    <row r="42" spans="1:7" ht="37.5">
      <c r="A42" s="31"/>
      <c r="B42" s="30" t="s">
        <v>21</v>
      </c>
      <c r="C42" s="30"/>
      <c r="D42" s="20" t="s">
        <v>20</v>
      </c>
      <c r="E42" s="56">
        <f t="shared" si="1"/>
        <v>67.1</v>
      </c>
      <c r="F42" s="56">
        <f t="shared" si="1"/>
        <v>67.1</v>
      </c>
      <c r="G42" s="51">
        <f>F42/E42*100</f>
        <v>100</v>
      </c>
    </row>
    <row r="43" spans="1:7" ht="18.75">
      <c r="A43" s="13"/>
      <c r="B43" s="30" t="s">
        <v>463</v>
      </c>
      <c r="C43" s="30"/>
      <c r="D43" s="14" t="s">
        <v>465</v>
      </c>
      <c r="E43" s="56">
        <f t="shared" si="1"/>
        <v>67.1</v>
      </c>
      <c r="F43" s="56">
        <f t="shared" si="1"/>
        <v>67.1</v>
      </c>
      <c r="G43" s="51">
        <f>F43/E43*100</f>
        <v>100</v>
      </c>
    </row>
    <row r="44" spans="1:7" ht="24.75" customHeight="1">
      <c r="A44" s="13"/>
      <c r="B44" s="32"/>
      <c r="C44" s="34">
        <v>200</v>
      </c>
      <c r="D44" s="20" t="s">
        <v>138</v>
      </c>
      <c r="E44" s="56">
        <f t="shared" si="1"/>
        <v>67.1</v>
      </c>
      <c r="F44" s="56">
        <f t="shared" si="1"/>
        <v>67.1</v>
      </c>
      <c r="G44" s="51">
        <f>F44/E44*100</f>
        <v>100</v>
      </c>
    </row>
    <row r="45" spans="1:7" ht="18.75">
      <c r="A45" s="13"/>
      <c r="B45" s="32"/>
      <c r="C45" s="30" t="s">
        <v>118</v>
      </c>
      <c r="D45" s="20" t="s">
        <v>139</v>
      </c>
      <c r="E45" s="56">
        <v>67.1</v>
      </c>
      <c r="F45" s="59">
        <v>67.1</v>
      </c>
      <c r="G45" s="51">
        <f>F45/E45*100</f>
        <v>100</v>
      </c>
    </row>
    <row r="46" spans="1:7" ht="23.25" customHeight="1">
      <c r="A46" s="30" t="s">
        <v>109</v>
      </c>
      <c r="B46" s="30"/>
      <c r="C46" s="30"/>
      <c r="D46" s="20" t="s">
        <v>65</v>
      </c>
      <c r="E46" s="55">
        <f>E47+E58</f>
        <v>260.065</v>
      </c>
      <c r="F46" s="55">
        <f>F47+F58</f>
        <v>100.032</v>
      </c>
      <c r="G46" s="51">
        <f t="shared" si="0"/>
        <v>38.46423009632207</v>
      </c>
    </row>
    <row r="47" spans="1:7" ht="37.5">
      <c r="A47" s="30"/>
      <c r="B47" s="30" t="s">
        <v>147</v>
      </c>
      <c r="C47" s="30"/>
      <c r="D47" s="20" t="s">
        <v>14</v>
      </c>
      <c r="E47" s="56">
        <f>E48+E52</f>
        <v>160.065</v>
      </c>
      <c r="F47" s="56">
        <f>F48+F52</f>
        <v>47.355</v>
      </c>
      <c r="G47" s="51">
        <f t="shared" si="0"/>
        <v>29.58485615218817</v>
      </c>
    </row>
    <row r="48" spans="1:7" ht="18.75">
      <c r="A48" s="30"/>
      <c r="B48" s="30" t="s">
        <v>150</v>
      </c>
      <c r="C48" s="30"/>
      <c r="D48" s="20" t="s">
        <v>149</v>
      </c>
      <c r="E48" s="59">
        <f>E50</f>
        <v>60.065</v>
      </c>
      <c r="F48" s="59">
        <f>F50</f>
        <v>0</v>
      </c>
      <c r="G48" s="51">
        <f t="shared" si="0"/>
        <v>0</v>
      </c>
    </row>
    <row r="49" spans="1:7" ht="18.75">
      <c r="A49" s="30"/>
      <c r="B49" s="30" t="s">
        <v>201</v>
      </c>
      <c r="C49" s="30"/>
      <c r="D49" s="20" t="s">
        <v>17</v>
      </c>
      <c r="E49" s="59">
        <f>E51</f>
        <v>60.065</v>
      </c>
      <c r="F49" s="59">
        <f>F51</f>
        <v>0</v>
      </c>
      <c r="G49" s="51">
        <f t="shared" si="0"/>
        <v>0</v>
      </c>
    </row>
    <row r="50" spans="1:7" ht="18.75">
      <c r="A50" s="30"/>
      <c r="B50" s="30"/>
      <c r="C50" s="30" t="s">
        <v>117</v>
      </c>
      <c r="D50" s="20" t="s">
        <v>138</v>
      </c>
      <c r="E50" s="59">
        <f>E51</f>
        <v>60.065</v>
      </c>
      <c r="F50" s="59">
        <f>F51</f>
        <v>0</v>
      </c>
      <c r="G50" s="51">
        <f t="shared" si="0"/>
        <v>0</v>
      </c>
    </row>
    <row r="51" spans="1:7" ht="18.75">
      <c r="A51" s="30"/>
      <c r="B51" s="30"/>
      <c r="C51" s="30" t="s">
        <v>118</v>
      </c>
      <c r="D51" s="20" t="s">
        <v>139</v>
      </c>
      <c r="E51" s="59">
        <v>60.065</v>
      </c>
      <c r="F51" s="59">
        <v>0</v>
      </c>
      <c r="G51" s="51">
        <f t="shared" si="0"/>
        <v>0</v>
      </c>
    </row>
    <row r="52" spans="1:7" ht="18.75">
      <c r="A52" s="30"/>
      <c r="B52" s="30" t="s">
        <v>15</v>
      </c>
      <c r="C52" s="30"/>
      <c r="D52" s="20" t="s">
        <v>16</v>
      </c>
      <c r="E52" s="59">
        <f>E53</f>
        <v>100</v>
      </c>
      <c r="F52" s="59">
        <f>F53</f>
        <v>47.355</v>
      </c>
      <c r="G52" s="51">
        <f t="shared" si="0"/>
        <v>47.355</v>
      </c>
    </row>
    <row r="53" spans="1:7" ht="18.75">
      <c r="A53" s="30"/>
      <c r="B53" s="30" t="s">
        <v>202</v>
      </c>
      <c r="C53" s="30"/>
      <c r="D53" s="20" t="s">
        <v>18</v>
      </c>
      <c r="E53" s="59">
        <f>E54+E56</f>
        <v>100</v>
      </c>
      <c r="F53" s="59">
        <f>F54+F56</f>
        <v>47.355</v>
      </c>
      <c r="G53" s="51">
        <f t="shared" si="0"/>
        <v>47.355</v>
      </c>
    </row>
    <row r="54" spans="1:7" ht="18.75">
      <c r="A54" s="30"/>
      <c r="B54" s="30"/>
      <c r="C54" s="30" t="s">
        <v>117</v>
      </c>
      <c r="D54" s="20" t="s">
        <v>138</v>
      </c>
      <c r="E54" s="59">
        <f>E55</f>
        <v>100</v>
      </c>
      <c r="F54" s="59">
        <f>F55</f>
        <v>47.355</v>
      </c>
      <c r="G54" s="51">
        <f t="shared" si="0"/>
        <v>47.355</v>
      </c>
    </row>
    <row r="55" spans="1:7" ht="18.75">
      <c r="A55" s="30"/>
      <c r="B55" s="30"/>
      <c r="C55" s="30" t="s">
        <v>118</v>
      </c>
      <c r="D55" s="20" t="s">
        <v>139</v>
      </c>
      <c r="E55" s="59">
        <v>100</v>
      </c>
      <c r="F55" s="59">
        <v>47.355</v>
      </c>
      <c r="G55" s="51">
        <f t="shared" si="0"/>
        <v>47.355</v>
      </c>
    </row>
    <row r="56" spans="1:7" ht="18.75">
      <c r="A56" s="30"/>
      <c r="B56" s="30"/>
      <c r="C56" s="34" t="s">
        <v>119</v>
      </c>
      <c r="D56" s="71" t="s">
        <v>120</v>
      </c>
      <c r="E56" s="59">
        <f>E57</f>
        <v>0</v>
      </c>
      <c r="F56" s="59">
        <f>F57</f>
        <v>0</v>
      </c>
      <c r="G56" s="51">
        <v>0</v>
      </c>
    </row>
    <row r="57" spans="1:7" ht="18.75">
      <c r="A57" s="30"/>
      <c r="B57" s="30"/>
      <c r="C57" s="34" t="s">
        <v>121</v>
      </c>
      <c r="D57" s="14" t="s">
        <v>140</v>
      </c>
      <c r="E57" s="59">
        <v>0</v>
      </c>
      <c r="F57" s="59">
        <v>0</v>
      </c>
      <c r="G57" s="51">
        <v>0</v>
      </c>
    </row>
    <row r="58" spans="1:7" ht="18.75">
      <c r="A58" s="30"/>
      <c r="B58" s="30" t="s">
        <v>151</v>
      </c>
      <c r="C58" s="30"/>
      <c r="D58" s="20" t="s">
        <v>152</v>
      </c>
      <c r="E58" s="59">
        <f>E59</f>
        <v>100</v>
      </c>
      <c r="F58" s="59">
        <f>F59</f>
        <v>52.677</v>
      </c>
      <c r="G58" s="51">
        <f t="shared" si="0"/>
        <v>52.67699999999999</v>
      </c>
    </row>
    <row r="59" spans="1:7" ht="18.75">
      <c r="A59" s="30"/>
      <c r="B59" s="30" t="s">
        <v>203</v>
      </c>
      <c r="C59" s="30"/>
      <c r="D59" s="71" t="s">
        <v>66</v>
      </c>
      <c r="E59" s="59">
        <f>E60+E62</f>
        <v>100</v>
      </c>
      <c r="F59" s="59">
        <f>F60+F62</f>
        <v>52.677</v>
      </c>
      <c r="G59" s="51">
        <f t="shared" si="0"/>
        <v>52.67699999999999</v>
      </c>
    </row>
    <row r="60" spans="1:7" ht="18.75">
      <c r="A60" s="30"/>
      <c r="B60" s="32"/>
      <c r="C60" s="30" t="s">
        <v>117</v>
      </c>
      <c r="D60" s="20" t="s">
        <v>138</v>
      </c>
      <c r="E60" s="59">
        <f>E61</f>
        <v>77</v>
      </c>
      <c r="F60" s="59">
        <f>F61</f>
        <v>29.677</v>
      </c>
      <c r="G60" s="51">
        <f t="shared" si="0"/>
        <v>38.54155844155844</v>
      </c>
    </row>
    <row r="61" spans="1:7" ht="18.75">
      <c r="A61" s="30"/>
      <c r="B61" s="32"/>
      <c r="C61" s="30" t="s">
        <v>118</v>
      </c>
      <c r="D61" s="20" t="s">
        <v>139</v>
      </c>
      <c r="E61" s="59">
        <v>77</v>
      </c>
      <c r="F61" s="59">
        <v>29.677</v>
      </c>
      <c r="G61" s="51">
        <f t="shared" si="0"/>
        <v>38.54155844155844</v>
      </c>
    </row>
    <row r="62" spans="1:7" ht="18.75">
      <c r="A62" s="30"/>
      <c r="B62" s="30"/>
      <c r="C62" s="34" t="s">
        <v>119</v>
      </c>
      <c r="D62" s="71" t="s">
        <v>120</v>
      </c>
      <c r="E62" s="59">
        <f>E63+E64</f>
        <v>23</v>
      </c>
      <c r="F62" s="59">
        <f>F63+F64</f>
        <v>23</v>
      </c>
      <c r="G62" s="51">
        <f t="shared" si="0"/>
        <v>100</v>
      </c>
    </row>
    <row r="63" spans="1:7" ht="18.75">
      <c r="A63" s="30"/>
      <c r="B63" s="31"/>
      <c r="C63" s="8">
        <v>830</v>
      </c>
      <c r="D63" s="17" t="s">
        <v>186</v>
      </c>
      <c r="E63" s="51">
        <v>0</v>
      </c>
      <c r="F63" s="51">
        <v>0</v>
      </c>
      <c r="G63" s="51"/>
    </row>
    <row r="64" spans="1:7" ht="18.75">
      <c r="A64" s="30"/>
      <c r="B64" s="30"/>
      <c r="C64" s="34" t="s">
        <v>121</v>
      </c>
      <c r="D64" s="14" t="s">
        <v>140</v>
      </c>
      <c r="E64" s="59">
        <v>23</v>
      </c>
      <c r="F64" s="59">
        <v>23</v>
      </c>
      <c r="G64" s="51">
        <f t="shared" si="0"/>
        <v>100</v>
      </c>
    </row>
    <row r="65" spans="1:7" ht="18.75">
      <c r="A65" s="33" t="s">
        <v>89</v>
      </c>
      <c r="B65" s="32"/>
      <c r="C65" s="30"/>
      <c r="D65" s="44" t="s">
        <v>68</v>
      </c>
      <c r="E65" s="58">
        <f>E66</f>
        <v>283.4</v>
      </c>
      <c r="F65" s="58">
        <f>F66</f>
        <v>57.86</v>
      </c>
      <c r="G65" s="54">
        <f t="shared" si="0"/>
        <v>20.416372618207483</v>
      </c>
    </row>
    <row r="66" spans="1:7" ht="19.5">
      <c r="A66" s="31" t="s">
        <v>90</v>
      </c>
      <c r="B66" s="32"/>
      <c r="C66" s="30"/>
      <c r="D66" s="20" t="s">
        <v>69</v>
      </c>
      <c r="E66" s="55">
        <f>E67+E72+E75</f>
        <v>283.4</v>
      </c>
      <c r="F66" s="55">
        <f>F67+F72+F75</f>
        <v>57.86</v>
      </c>
      <c r="G66" s="51">
        <f t="shared" si="0"/>
        <v>20.416372618207483</v>
      </c>
    </row>
    <row r="67" spans="1:7" ht="37.5">
      <c r="A67" s="31"/>
      <c r="B67" s="30" t="s">
        <v>154</v>
      </c>
      <c r="C67" s="30"/>
      <c r="D67" s="20" t="s">
        <v>153</v>
      </c>
      <c r="E67" s="56">
        <f>E68</f>
        <v>210</v>
      </c>
      <c r="F67" s="56">
        <f>F68</f>
        <v>57.86</v>
      </c>
      <c r="G67" s="51">
        <f t="shared" si="0"/>
        <v>27.55238095238095</v>
      </c>
    </row>
    <row r="68" spans="1:7" ht="18.75" customHeight="1">
      <c r="A68" s="13"/>
      <c r="B68" s="30" t="s">
        <v>155</v>
      </c>
      <c r="C68" s="30"/>
      <c r="D68" s="20" t="s">
        <v>19</v>
      </c>
      <c r="E68" s="56">
        <f>E70</f>
        <v>210</v>
      </c>
      <c r="F68" s="56">
        <f>F70</f>
        <v>57.86</v>
      </c>
      <c r="G68" s="51">
        <f t="shared" si="0"/>
        <v>27.55238095238095</v>
      </c>
    </row>
    <row r="69" spans="1:7" ht="18.75" customHeight="1">
      <c r="A69" s="13"/>
      <c r="B69" s="30" t="s">
        <v>204</v>
      </c>
      <c r="C69" s="30"/>
      <c r="D69" s="20" t="s">
        <v>156</v>
      </c>
      <c r="E69" s="56">
        <f>E71</f>
        <v>210</v>
      </c>
      <c r="F69" s="56">
        <f>F71</f>
        <v>57.86</v>
      </c>
      <c r="G69" s="51">
        <f t="shared" si="0"/>
        <v>27.55238095238095</v>
      </c>
    </row>
    <row r="70" spans="1:7" ht="18.75">
      <c r="A70" s="30"/>
      <c r="B70" s="32"/>
      <c r="C70" s="30" t="s">
        <v>117</v>
      </c>
      <c r="D70" s="20" t="s">
        <v>138</v>
      </c>
      <c r="E70" s="59">
        <f>E71</f>
        <v>210</v>
      </c>
      <c r="F70" s="59">
        <f>F71</f>
        <v>57.86</v>
      </c>
      <c r="G70" s="51">
        <f t="shared" si="0"/>
        <v>27.55238095238095</v>
      </c>
    </row>
    <row r="71" spans="1:7" ht="18.75">
      <c r="A71" s="30"/>
      <c r="B71" s="32"/>
      <c r="C71" s="30" t="s">
        <v>118</v>
      </c>
      <c r="D71" s="20" t="s">
        <v>139</v>
      </c>
      <c r="E71" s="59">
        <v>210</v>
      </c>
      <c r="F71" s="59">
        <v>57.86</v>
      </c>
      <c r="G71" s="51">
        <f t="shared" si="0"/>
        <v>27.55238095238095</v>
      </c>
    </row>
    <row r="72" spans="1:7" ht="22.5" customHeight="1">
      <c r="A72" s="30"/>
      <c r="B72" s="30" t="s">
        <v>175</v>
      </c>
      <c r="C72" s="30"/>
      <c r="D72" s="14" t="s">
        <v>176</v>
      </c>
      <c r="E72" s="56">
        <f>E73</f>
        <v>1.3</v>
      </c>
      <c r="F72" s="59">
        <f>F73</f>
        <v>0</v>
      </c>
      <c r="G72" s="51">
        <f t="shared" si="0"/>
        <v>0</v>
      </c>
    </row>
    <row r="73" spans="1:7" ht="18.75">
      <c r="A73" s="30"/>
      <c r="B73" s="30"/>
      <c r="C73" s="30" t="s">
        <v>117</v>
      </c>
      <c r="D73" s="20" t="s">
        <v>138</v>
      </c>
      <c r="E73" s="56">
        <f>E74</f>
        <v>1.3</v>
      </c>
      <c r="F73" s="59">
        <f>F74</f>
        <v>0</v>
      </c>
      <c r="G73" s="51">
        <f t="shared" si="0"/>
        <v>0</v>
      </c>
    </row>
    <row r="74" spans="1:7" ht="18.75">
      <c r="A74" s="30"/>
      <c r="B74" s="30"/>
      <c r="C74" s="30" t="s">
        <v>118</v>
      </c>
      <c r="D74" s="20" t="s">
        <v>139</v>
      </c>
      <c r="E74" s="56">
        <v>1.3</v>
      </c>
      <c r="F74" s="59">
        <v>0</v>
      </c>
      <c r="G74" s="51">
        <f t="shared" si="0"/>
        <v>0</v>
      </c>
    </row>
    <row r="75" spans="1:7" ht="22.5" customHeight="1">
      <c r="A75" s="30"/>
      <c r="B75" s="30" t="s">
        <v>193</v>
      </c>
      <c r="C75" s="30"/>
      <c r="D75" s="126" t="s">
        <v>196</v>
      </c>
      <c r="E75" s="105">
        <f>E76</f>
        <v>72.1</v>
      </c>
      <c r="F75" s="59">
        <f>F76</f>
        <v>0</v>
      </c>
      <c r="G75" s="51">
        <f t="shared" si="0"/>
        <v>0</v>
      </c>
    </row>
    <row r="76" spans="1:7" ht="18.75">
      <c r="A76" s="30"/>
      <c r="B76" s="30"/>
      <c r="C76" s="30" t="s">
        <v>126</v>
      </c>
      <c r="D76" s="20" t="s">
        <v>127</v>
      </c>
      <c r="E76" s="56">
        <f>E77</f>
        <v>72.1</v>
      </c>
      <c r="F76" s="59">
        <f>F77</f>
        <v>0</v>
      </c>
      <c r="G76" s="51">
        <f t="shared" si="0"/>
        <v>0</v>
      </c>
    </row>
    <row r="77" spans="1:7" ht="18.75">
      <c r="A77" s="30"/>
      <c r="B77" s="30"/>
      <c r="C77" s="30" t="s">
        <v>194</v>
      </c>
      <c r="D77" s="20" t="s">
        <v>195</v>
      </c>
      <c r="E77" s="56">
        <v>72.1</v>
      </c>
      <c r="F77" s="59">
        <v>0</v>
      </c>
      <c r="G77" s="51">
        <f t="shared" si="0"/>
        <v>0</v>
      </c>
    </row>
    <row r="78" spans="1:7" ht="18.75">
      <c r="A78" s="33" t="s">
        <v>91</v>
      </c>
      <c r="B78" s="32"/>
      <c r="C78" s="30"/>
      <c r="D78" s="44" t="s">
        <v>70</v>
      </c>
      <c r="E78" s="58">
        <f>E79+E84+E101</f>
        <v>5497.106000000001</v>
      </c>
      <c r="F78" s="58">
        <f>F79+F84+F101</f>
        <v>3557.1739999999995</v>
      </c>
      <c r="G78" s="54">
        <f t="shared" si="0"/>
        <v>64.70994010302874</v>
      </c>
    </row>
    <row r="79" spans="1:7" ht="22.5" customHeight="1">
      <c r="A79" s="31" t="s">
        <v>92</v>
      </c>
      <c r="B79" s="32"/>
      <c r="C79" s="30"/>
      <c r="D79" s="20" t="s">
        <v>72</v>
      </c>
      <c r="E79" s="55">
        <f aca="true" t="shared" si="2" ref="E79:F82">E80</f>
        <v>559</v>
      </c>
      <c r="F79" s="55">
        <f t="shared" si="2"/>
        <v>329</v>
      </c>
      <c r="G79" s="51">
        <f t="shared" si="0"/>
        <v>58.85509838998211</v>
      </c>
    </row>
    <row r="80" spans="1:7" ht="37.5">
      <c r="A80" s="31"/>
      <c r="B80" s="30" t="s">
        <v>21</v>
      </c>
      <c r="C80" s="30"/>
      <c r="D80" s="20" t="s">
        <v>20</v>
      </c>
      <c r="E80" s="56">
        <f t="shared" si="2"/>
        <v>559</v>
      </c>
      <c r="F80" s="56">
        <f t="shared" si="2"/>
        <v>329</v>
      </c>
      <c r="G80" s="51">
        <f t="shared" si="0"/>
        <v>58.85509838998211</v>
      </c>
    </row>
    <row r="81" spans="1:7" ht="37.5">
      <c r="A81" s="13"/>
      <c r="B81" s="30" t="s">
        <v>205</v>
      </c>
      <c r="C81" s="30"/>
      <c r="D81" s="20" t="s">
        <v>131</v>
      </c>
      <c r="E81" s="56">
        <f t="shared" si="2"/>
        <v>559</v>
      </c>
      <c r="F81" s="56">
        <f t="shared" si="2"/>
        <v>329</v>
      </c>
      <c r="G81" s="51">
        <f t="shared" si="0"/>
        <v>58.85509838998211</v>
      </c>
    </row>
    <row r="82" spans="1:7" ht="24.75" customHeight="1">
      <c r="A82" s="13"/>
      <c r="B82" s="32"/>
      <c r="C82" s="34" t="s">
        <v>119</v>
      </c>
      <c r="D82" s="71" t="s">
        <v>120</v>
      </c>
      <c r="E82" s="56">
        <f t="shared" si="2"/>
        <v>559</v>
      </c>
      <c r="F82" s="56">
        <f t="shared" si="2"/>
        <v>329</v>
      </c>
      <c r="G82" s="51">
        <f t="shared" si="0"/>
        <v>58.85509838998211</v>
      </c>
    </row>
    <row r="83" spans="1:7" ht="37.5">
      <c r="A83" s="13"/>
      <c r="B83" s="32"/>
      <c r="C83" s="30" t="s">
        <v>123</v>
      </c>
      <c r="D83" s="20" t="s">
        <v>141</v>
      </c>
      <c r="E83" s="56">
        <v>559</v>
      </c>
      <c r="F83" s="59">
        <v>329</v>
      </c>
      <c r="G83" s="51">
        <f t="shared" si="0"/>
        <v>58.85509838998211</v>
      </c>
    </row>
    <row r="84" spans="1:7" ht="24" customHeight="1">
      <c r="A84" s="31" t="s">
        <v>122</v>
      </c>
      <c r="B84" s="32"/>
      <c r="C84" s="30"/>
      <c r="D84" s="20" t="s">
        <v>124</v>
      </c>
      <c r="E84" s="55">
        <f>E85</f>
        <v>4891.506</v>
      </c>
      <c r="F84" s="55">
        <f>F85</f>
        <v>3204.5739999999996</v>
      </c>
      <c r="G84" s="51">
        <f aca="true" t="shared" si="3" ref="G84:G151">F84/E84*100</f>
        <v>65.51303422708669</v>
      </c>
    </row>
    <row r="85" spans="1:7" ht="39.75" customHeight="1">
      <c r="A85" s="31"/>
      <c r="B85" s="49" t="s">
        <v>158</v>
      </c>
      <c r="C85" s="34"/>
      <c r="D85" s="14" t="s">
        <v>157</v>
      </c>
      <c r="E85" s="56">
        <f>E86</f>
        <v>4891.506</v>
      </c>
      <c r="F85" s="56">
        <f>F86</f>
        <v>3204.5739999999996</v>
      </c>
      <c r="G85" s="51">
        <f t="shared" si="3"/>
        <v>65.51303422708669</v>
      </c>
    </row>
    <row r="86" spans="1:7" ht="22.5" customHeight="1">
      <c r="A86" s="13"/>
      <c r="B86" s="108" t="s">
        <v>160</v>
      </c>
      <c r="C86" s="35"/>
      <c r="D86" s="14" t="s">
        <v>27</v>
      </c>
      <c r="E86" s="56">
        <f>E87+E95+E98+E92</f>
        <v>4891.506</v>
      </c>
      <c r="F86" s="56">
        <f>F87+F95+F98+F92</f>
        <v>3204.5739999999996</v>
      </c>
      <c r="G86" s="51">
        <f t="shared" si="3"/>
        <v>65.51303422708669</v>
      </c>
    </row>
    <row r="87" spans="1:7" ht="24" customHeight="1">
      <c r="A87" s="13"/>
      <c r="B87" s="108" t="s">
        <v>206</v>
      </c>
      <c r="C87" s="35"/>
      <c r="D87" s="14" t="s">
        <v>0</v>
      </c>
      <c r="E87" s="56">
        <f>E89+E90</f>
        <v>2580.568</v>
      </c>
      <c r="F87" s="56">
        <f>F89+F90</f>
        <v>1687.677</v>
      </c>
      <c r="G87" s="51">
        <f t="shared" si="3"/>
        <v>65.39943919323187</v>
      </c>
    </row>
    <row r="88" spans="1:7" ht="18.75">
      <c r="A88" s="13"/>
      <c r="B88" s="108"/>
      <c r="C88" s="30" t="s">
        <v>117</v>
      </c>
      <c r="D88" s="20" t="s">
        <v>138</v>
      </c>
      <c r="E88" s="56">
        <f>E89</f>
        <v>2144.75</v>
      </c>
      <c r="F88" s="56">
        <f>F89</f>
        <v>1542.405</v>
      </c>
      <c r="G88" s="51">
        <f t="shared" si="3"/>
        <v>71.91537475230213</v>
      </c>
    </row>
    <row r="89" spans="1:7" ht="21" customHeight="1">
      <c r="A89" s="13"/>
      <c r="B89" s="108"/>
      <c r="C89" s="30" t="s">
        <v>118</v>
      </c>
      <c r="D89" s="20" t="s">
        <v>139</v>
      </c>
      <c r="E89" s="56">
        <v>2144.75</v>
      </c>
      <c r="F89" s="59">
        <v>1542.405</v>
      </c>
      <c r="G89" s="51">
        <f t="shared" si="3"/>
        <v>71.91537475230213</v>
      </c>
    </row>
    <row r="90" spans="1:7" ht="18.75">
      <c r="A90" s="13"/>
      <c r="B90" s="108"/>
      <c r="C90" s="30" t="s">
        <v>60</v>
      </c>
      <c r="D90" s="14" t="s">
        <v>164</v>
      </c>
      <c r="E90" s="56">
        <f>E91</f>
        <v>435.818</v>
      </c>
      <c r="F90" s="56">
        <f>F91</f>
        <v>145.272</v>
      </c>
      <c r="G90" s="51">
        <f t="shared" si="3"/>
        <v>33.3331803642805</v>
      </c>
    </row>
    <row r="91" spans="1:7" ht="21" customHeight="1">
      <c r="A91" s="13"/>
      <c r="B91" s="108"/>
      <c r="C91" s="30" t="s">
        <v>163</v>
      </c>
      <c r="D91" s="20" t="s">
        <v>165</v>
      </c>
      <c r="E91" s="56">
        <v>435.818</v>
      </c>
      <c r="F91" s="59">
        <v>145.272</v>
      </c>
      <c r="G91" s="51">
        <f t="shared" si="3"/>
        <v>33.3331803642805</v>
      </c>
    </row>
    <row r="92" spans="1:7" ht="24" customHeight="1">
      <c r="A92" s="13"/>
      <c r="B92" s="108" t="s">
        <v>224</v>
      </c>
      <c r="C92" s="35"/>
      <c r="D92" s="14" t="s">
        <v>225</v>
      </c>
      <c r="E92" s="56">
        <f>E94</f>
        <v>445.142</v>
      </c>
      <c r="F92" s="56">
        <f>F94</f>
        <v>194.37</v>
      </c>
      <c r="G92" s="51">
        <f t="shared" si="3"/>
        <v>43.66471822474626</v>
      </c>
    </row>
    <row r="93" spans="1:7" ht="18.75">
      <c r="A93" s="13"/>
      <c r="B93" s="108"/>
      <c r="C93" s="30" t="s">
        <v>117</v>
      </c>
      <c r="D93" s="20" t="s">
        <v>138</v>
      </c>
      <c r="E93" s="56">
        <f>E94</f>
        <v>445.142</v>
      </c>
      <c r="F93" s="56">
        <f>F94</f>
        <v>194.37</v>
      </c>
      <c r="G93" s="51">
        <f t="shared" si="3"/>
        <v>43.66471822474626</v>
      </c>
    </row>
    <row r="94" spans="1:7" ht="21" customHeight="1">
      <c r="A94" s="13"/>
      <c r="B94" s="108"/>
      <c r="C94" s="30" t="s">
        <v>118</v>
      </c>
      <c r="D94" s="20" t="s">
        <v>139</v>
      </c>
      <c r="E94" s="56">
        <v>445.142</v>
      </c>
      <c r="F94" s="59">
        <v>194.37</v>
      </c>
      <c r="G94" s="51">
        <f t="shared" si="3"/>
        <v>43.66471822474626</v>
      </c>
    </row>
    <row r="95" spans="1:7" ht="18.75">
      <c r="A95" s="13"/>
      <c r="B95" s="108" t="s">
        <v>207</v>
      </c>
      <c r="C95" s="35"/>
      <c r="D95" s="14" t="s">
        <v>22</v>
      </c>
      <c r="E95" s="56">
        <f>E96</f>
        <v>700</v>
      </c>
      <c r="F95" s="56">
        <f>F96</f>
        <v>199.727</v>
      </c>
      <c r="G95" s="51">
        <f t="shared" si="3"/>
        <v>28.532428571428568</v>
      </c>
    </row>
    <row r="96" spans="1:7" ht="18.75">
      <c r="A96" s="13"/>
      <c r="B96" s="108"/>
      <c r="C96" s="30" t="s">
        <v>117</v>
      </c>
      <c r="D96" s="20" t="s">
        <v>138</v>
      </c>
      <c r="E96" s="56">
        <f>E97</f>
        <v>700</v>
      </c>
      <c r="F96" s="56">
        <f>F97</f>
        <v>199.727</v>
      </c>
      <c r="G96" s="51">
        <f t="shared" si="3"/>
        <v>28.532428571428568</v>
      </c>
    </row>
    <row r="97" spans="1:7" ht="18.75">
      <c r="A97" s="13"/>
      <c r="B97" s="108"/>
      <c r="C97" s="30" t="s">
        <v>118</v>
      </c>
      <c r="D97" s="20" t="s">
        <v>139</v>
      </c>
      <c r="E97" s="56">
        <v>700</v>
      </c>
      <c r="F97" s="59">
        <v>199.727</v>
      </c>
      <c r="G97" s="51">
        <f t="shared" si="3"/>
        <v>28.532428571428568</v>
      </c>
    </row>
    <row r="98" spans="1:7" ht="33" customHeight="1">
      <c r="A98" s="13"/>
      <c r="B98" s="108" t="s">
        <v>437</v>
      </c>
      <c r="C98" s="128"/>
      <c r="D98" s="211" t="s">
        <v>444</v>
      </c>
      <c r="E98" s="105">
        <f>E99</f>
        <v>1165.796</v>
      </c>
      <c r="F98" s="59">
        <f>F99</f>
        <v>1122.8</v>
      </c>
      <c r="G98" s="51">
        <f t="shared" si="3"/>
        <v>96.31187617730717</v>
      </c>
    </row>
    <row r="99" spans="1:7" ht="18.75">
      <c r="A99" s="13"/>
      <c r="B99" s="108"/>
      <c r="C99" s="30" t="s">
        <v>117</v>
      </c>
      <c r="D99" s="20" t="s">
        <v>138</v>
      </c>
      <c r="E99" s="56">
        <f>E100</f>
        <v>1165.796</v>
      </c>
      <c r="F99" s="59">
        <f>F100</f>
        <v>1122.8</v>
      </c>
      <c r="G99" s="51">
        <f t="shared" si="3"/>
        <v>96.31187617730717</v>
      </c>
    </row>
    <row r="100" spans="1:7" ht="21" customHeight="1">
      <c r="A100" s="13"/>
      <c r="B100" s="108"/>
      <c r="C100" s="30" t="s">
        <v>118</v>
      </c>
      <c r="D100" s="20" t="s">
        <v>139</v>
      </c>
      <c r="E100" s="56">
        <v>1165.796</v>
      </c>
      <c r="F100" s="59">
        <v>1122.8</v>
      </c>
      <c r="G100" s="51">
        <f t="shared" si="3"/>
        <v>96.31187617730717</v>
      </c>
    </row>
    <row r="101" spans="1:7" ht="24" customHeight="1">
      <c r="A101" s="31" t="s">
        <v>184</v>
      </c>
      <c r="B101" s="32"/>
      <c r="C101" s="30"/>
      <c r="D101" s="20" t="s">
        <v>185</v>
      </c>
      <c r="E101" s="55">
        <f>E102</f>
        <v>46.599999999999994</v>
      </c>
      <c r="F101" s="55">
        <f>F102</f>
        <v>23.6</v>
      </c>
      <c r="G101" s="51">
        <f t="shared" si="3"/>
        <v>50.64377682403435</v>
      </c>
    </row>
    <row r="102" spans="1:7" ht="39.75" customHeight="1">
      <c r="A102" s="31"/>
      <c r="B102" s="49" t="s">
        <v>158</v>
      </c>
      <c r="C102" s="34"/>
      <c r="D102" s="14" t="s">
        <v>157</v>
      </c>
      <c r="E102" s="56">
        <f>E103</f>
        <v>46.599999999999994</v>
      </c>
      <c r="F102" s="56">
        <f>F103</f>
        <v>23.6</v>
      </c>
      <c r="G102" s="51">
        <f t="shared" si="3"/>
        <v>50.64377682403435</v>
      </c>
    </row>
    <row r="103" spans="1:7" ht="22.5" customHeight="1">
      <c r="A103" s="13"/>
      <c r="B103" s="30" t="s">
        <v>181</v>
      </c>
      <c r="C103" s="30"/>
      <c r="D103" s="20" t="s">
        <v>182</v>
      </c>
      <c r="E103" s="56">
        <f>E104+E107</f>
        <v>46.599999999999994</v>
      </c>
      <c r="F103" s="56">
        <f>F104+F107</f>
        <v>23.6</v>
      </c>
      <c r="G103" s="51">
        <f t="shared" si="3"/>
        <v>50.64377682403435</v>
      </c>
    </row>
    <row r="104" spans="1:7" ht="24" customHeight="1">
      <c r="A104" s="13"/>
      <c r="B104" s="30" t="s">
        <v>188</v>
      </c>
      <c r="C104" s="30"/>
      <c r="D104" s="20" t="s">
        <v>183</v>
      </c>
      <c r="E104" s="56">
        <f>E106</f>
        <v>11.2</v>
      </c>
      <c r="F104" s="56">
        <f>F106</f>
        <v>5.9</v>
      </c>
      <c r="G104" s="51">
        <f t="shared" si="3"/>
        <v>52.67857142857143</v>
      </c>
    </row>
    <row r="105" spans="1:7" ht="18.75">
      <c r="A105" s="13"/>
      <c r="B105" s="30"/>
      <c r="C105" s="30" t="s">
        <v>119</v>
      </c>
      <c r="D105" s="71" t="s">
        <v>120</v>
      </c>
      <c r="E105" s="56">
        <f>E106</f>
        <v>11.2</v>
      </c>
      <c r="F105" s="56">
        <f>F106</f>
        <v>5.9</v>
      </c>
      <c r="G105" s="51">
        <f t="shared" si="3"/>
        <v>52.67857142857143</v>
      </c>
    </row>
    <row r="106" spans="1:7" ht="21" customHeight="1">
      <c r="A106" s="13"/>
      <c r="B106" s="30"/>
      <c r="C106" s="30" t="s">
        <v>121</v>
      </c>
      <c r="D106" s="14" t="s">
        <v>140</v>
      </c>
      <c r="E106" s="56">
        <v>11.2</v>
      </c>
      <c r="F106" s="59">
        <v>5.9</v>
      </c>
      <c r="G106" s="51">
        <f t="shared" si="3"/>
        <v>52.67857142857143</v>
      </c>
    </row>
    <row r="107" spans="1:7" ht="24" customHeight="1">
      <c r="A107" s="13"/>
      <c r="B107" s="30" t="s">
        <v>404</v>
      </c>
      <c r="C107" s="30"/>
      <c r="D107" s="20" t="s">
        <v>183</v>
      </c>
      <c r="E107" s="56">
        <f>E109</f>
        <v>35.4</v>
      </c>
      <c r="F107" s="56">
        <f>F109</f>
        <v>17.7</v>
      </c>
      <c r="G107" s="51">
        <f t="shared" si="3"/>
        <v>50</v>
      </c>
    </row>
    <row r="108" spans="1:7" ht="18.75">
      <c r="A108" s="13"/>
      <c r="B108" s="30"/>
      <c r="C108" s="30" t="s">
        <v>119</v>
      </c>
      <c r="D108" s="71" t="s">
        <v>120</v>
      </c>
      <c r="E108" s="56">
        <f>E109</f>
        <v>35.4</v>
      </c>
      <c r="F108" s="56">
        <f>F109</f>
        <v>17.7</v>
      </c>
      <c r="G108" s="51">
        <f t="shared" si="3"/>
        <v>50</v>
      </c>
    </row>
    <row r="109" spans="1:7" ht="21" customHeight="1">
      <c r="A109" s="13"/>
      <c r="B109" s="30"/>
      <c r="C109" s="30" t="s">
        <v>121</v>
      </c>
      <c r="D109" s="14" t="s">
        <v>140</v>
      </c>
      <c r="E109" s="56">
        <v>35.4</v>
      </c>
      <c r="F109" s="59">
        <v>17.7</v>
      </c>
      <c r="G109" s="51">
        <f t="shared" si="3"/>
        <v>50</v>
      </c>
    </row>
    <row r="110" spans="1:7" ht="18.75" customHeight="1">
      <c r="A110" s="36" t="s">
        <v>93</v>
      </c>
      <c r="B110" s="32"/>
      <c r="C110" s="30"/>
      <c r="D110" s="44" t="s">
        <v>74</v>
      </c>
      <c r="E110" s="58">
        <f>E111+E127+E158</f>
        <v>12470.719000000001</v>
      </c>
      <c r="F110" s="58">
        <f>F111+F127+F158</f>
        <v>8399.831</v>
      </c>
      <c r="G110" s="54">
        <f t="shared" si="3"/>
        <v>67.35642908801007</v>
      </c>
    </row>
    <row r="111" spans="1:7" ht="19.5">
      <c r="A111" s="30" t="s">
        <v>25</v>
      </c>
      <c r="B111" s="30"/>
      <c r="C111" s="30"/>
      <c r="D111" s="20" t="s">
        <v>26</v>
      </c>
      <c r="E111" s="55">
        <f>E112</f>
        <v>2275.96</v>
      </c>
      <c r="F111" s="55">
        <f>F112</f>
        <v>918.656</v>
      </c>
      <c r="G111" s="51">
        <f t="shared" si="3"/>
        <v>40.363451027258826</v>
      </c>
    </row>
    <row r="112" spans="1:7" ht="37.5">
      <c r="A112" s="30"/>
      <c r="B112" s="49" t="s">
        <v>158</v>
      </c>
      <c r="C112" s="30"/>
      <c r="D112" s="14" t="s">
        <v>157</v>
      </c>
      <c r="E112" s="56">
        <f>E113+E117</f>
        <v>2275.96</v>
      </c>
      <c r="F112" s="56">
        <f>F113+F117</f>
        <v>918.656</v>
      </c>
      <c r="G112" s="51">
        <f t="shared" si="3"/>
        <v>40.363451027258826</v>
      </c>
    </row>
    <row r="113" spans="1:7" ht="18.75">
      <c r="A113" s="30"/>
      <c r="B113" s="30" t="s">
        <v>29</v>
      </c>
      <c r="C113" s="30"/>
      <c r="D113" s="20" t="s">
        <v>28</v>
      </c>
      <c r="E113" s="56">
        <f aca="true" t="shared" si="4" ref="E113:F115">E114</f>
        <v>53</v>
      </c>
      <c r="F113" s="56">
        <f t="shared" si="4"/>
        <v>47.656</v>
      </c>
      <c r="G113" s="51">
        <f t="shared" si="3"/>
        <v>89.91698113207546</v>
      </c>
    </row>
    <row r="114" spans="1:7" ht="18.75">
      <c r="A114" s="30"/>
      <c r="B114" s="30" t="s">
        <v>208</v>
      </c>
      <c r="C114" s="30"/>
      <c r="D114" s="20" t="s">
        <v>30</v>
      </c>
      <c r="E114" s="56">
        <f t="shared" si="4"/>
        <v>53</v>
      </c>
      <c r="F114" s="56">
        <f t="shared" si="4"/>
        <v>47.656</v>
      </c>
      <c r="G114" s="51">
        <f t="shared" si="3"/>
        <v>89.91698113207546</v>
      </c>
    </row>
    <row r="115" spans="1:7" ht="18.75">
      <c r="A115" s="30"/>
      <c r="B115" s="30"/>
      <c r="C115" s="30" t="s">
        <v>117</v>
      </c>
      <c r="D115" s="20" t="s">
        <v>138</v>
      </c>
      <c r="E115" s="56">
        <f t="shared" si="4"/>
        <v>53</v>
      </c>
      <c r="F115" s="56">
        <f t="shared" si="4"/>
        <v>47.656</v>
      </c>
      <c r="G115" s="51">
        <f t="shared" si="3"/>
        <v>89.91698113207546</v>
      </c>
    </row>
    <row r="116" spans="1:7" ht="18.75">
      <c r="A116" s="30"/>
      <c r="B116" s="30"/>
      <c r="C116" s="30" t="s">
        <v>118</v>
      </c>
      <c r="D116" s="20" t="s">
        <v>139</v>
      </c>
      <c r="E116" s="56">
        <v>53</v>
      </c>
      <c r="F116" s="59">
        <v>47.656</v>
      </c>
      <c r="G116" s="51">
        <f t="shared" si="3"/>
        <v>89.91698113207546</v>
      </c>
    </row>
    <row r="117" spans="1:7" ht="37.5">
      <c r="A117" s="30"/>
      <c r="B117" s="30" t="s">
        <v>181</v>
      </c>
      <c r="C117" s="30"/>
      <c r="D117" s="20" t="s">
        <v>182</v>
      </c>
      <c r="E117" s="56">
        <f>E118+E124+E121</f>
        <v>2222.96</v>
      </c>
      <c r="F117" s="56">
        <f>F118+F124+F121</f>
        <v>871</v>
      </c>
      <c r="G117" s="51">
        <f t="shared" si="3"/>
        <v>39.18199157879584</v>
      </c>
    </row>
    <row r="118" spans="1:7" ht="18.75">
      <c r="A118" s="30"/>
      <c r="B118" s="30" t="s">
        <v>188</v>
      </c>
      <c r="C118" s="30"/>
      <c r="D118" s="20" t="s">
        <v>183</v>
      </c>
      <c r="E118" s="56">
        <f>E119</f>
        <v>413.45</v>
      </c>
      <c r="F118" s="56">
        <f>F119</f>
        <v>217.75</v>
      </c>
      <c r="G118" s="51">
        <f t="shared" si="3"/>
        <v>52.6665860442617</v>
      </c>
    </row>
    <row r="119" spans="1:7" ht="18.75">
      <c r="A119" s="30"/>
      <c r="B119" s="30"/>
      <c r="C119" s="30" t="s">
        <v>119</v>
      </c>
      <c r="D119" s="71" t="s">
        <v>120</v>
      </c>
      <c r="E119" s="56">
        <f>E120</f>
        <v>413.45</v>
      </c>
      <c r="F119" s="56">
        <f>F120</f>
        <v>217.75</v>
      </c>
      <c r="G119" s="51">
        <f t="shared" si="3"/>
        <v>52.6665860442617</v>
      </c>
    </row>
    <row r="120" spans="1:7" ht="18.75">
      <c r="A120" s="30"/>
      <c r="B120" s="30"/>
      <c r="C120" s="30" t="s">
        <v>121</v>
      </c>
      <c r="D120" s="14" t="s">
        <v>140</v>
      </c>
      <c r="E120" s="56">
        <v>413.45</v>
      </c>
      <c r="F120" s="59">
        <v>217.75</v>
      </c>
      <c r="G120" s="51">
        <f t="shared" si="3"/>
        <v>52.6665860442617</v>
      </c>
    </row>
    <row r="121" spans="1:7" ht="18.75">
      <c r="A121" s="30"/>
      <c r="B121" s="30" t="s">
        <v>404</v>
      </c>
      <c r="C121" s="30"/>
      <c r="D121" s="20" t="s">
        <v>183</v>
      </c>
      <c r="E121" s="56">
        <f>E122</f>
        <v>1509.51</v>
      </c>
      <c r="F121" s="56">
        <f>F122</f>
        <v>653.25</v>
      </c>
      <c r="G121" s="51">
        <f t="shared" si="3"/>
        <v>43.275632490013315</v>
      </c>
    </row>
    <row r="122" spans="1:7" ht="18.75">
      <c r="A122" s="30"/>
      <c r="B122" s="30"/>
      <c r="C122" s="30" t="s">
        <v>119</v>
      </c>
      <c r="D122" s="71" t="s">
        <v>120</v>
      </c>
      <c r="E122" s="56">
        <f>E123</f>
        <v>1509.51</v>
      </c>
      <c r="F122" s="56">
        <f>F123</f>
        <v>653.25</v>
      </c>
      <c r="G122" s="51">
        <f t="shared" si="3"/>
        <v>43.275632490013315</v>
      </c>
    </row>
    <row r="123" spans="1:7" ht="18.75">
      <c r="A123" s="30"/>
      <c r="B123" s="30"/>
      <c r="C123" s="30" t="s">
        <v>121</v>
      </c>
      <c r="D123" s="14" t="s">
        <v>140</v>
      </c>
      <c r="E123" s="56">
        <v>1509.51</v>
      </c>
      <c r="F123" s="59">
        <v>653.25</v>
      </c>
      <c r="G123" s="51">
        <f t="shared" si="3"/>
        <v>43.275632490013315</v>
      </c>
    </row>
    <row r="124" spans="1:7" ht="18.75">
      <c r="A124" s="30"/>
      <c r="B124" s="30" t="s">
        <v>222</v>
      </c>
      <c r="C124" s="30"/>
      <c r="D124" s="20" t="s">
        <v>223</v>
      </c>
      <c r="E124" s="56">
        <f>E125</f>
        <v>300</v>
      </c>
      <c r="F124" s="56">
        <f>F125</f>
        <v>0</v>
      </c>
      <c r="G124" s="51">
        <f t="shared" si="3"/>
        <v>0</v>
      </c>
    </row>
    <row r="125" spans="1:7" ht="18.75">
      <c r="A125" s="30"/>
      <c r="B125" s="30"/>
      <c r="C125" s="30" t="s">
        <v>117</v>
      </c>
      <c r="D125" s="20" t="s">
        <v>138</v>
      </c>
      <c r="E125" s="56">
        <f>E126</f>
        <v>300</v>
      </c>
      <c r="F125" s="56">
        <f>F126</f>
        <v>0</v>
      </c>
      <c r="G125" s="51">
        <f t="shared" si="3"/>
        <v>0</v>
      </c>
    </row>
    <row r="126" spans="1:7" ht="18.75">
      <c r="A126" s="30"/>
      <c r="B126" s="30"/>
      <c r="C126" s="30" t="s">
        <v>118</v>
      </c>
      <c r="D126" s="20" t="s">
        <v>139</v>
      </c>
      <c r="E126" s="56">
        <v>300</v>
      </c>
      <c r="F126" s="59">
        <v>0</v>
      </c>
      <c r="G126" s="51">
        <f t="shared" si="3"/>
        <v>0</v>
      </c>
    </row>
    <row r="127" spans="1:7" ht="19.5">
      <c r="A127" s="30" t="s">
        <v>94</v>
      </c>
      <c r="B127" s="30"/>
      <c r="C127" s="30"/>
      <c r="D127" s="20" t="s">
        <v>75</v>
      </c>
      <c r="E127" s="55">
        <f>E154+E129</f>
        <v>5186.297</v>
      </c>
      <c r="F127" s="55">
        <f>F154+F129</f>
        <v>3933.535</v>
      </c>
      <c r="G127" s="51">
        <f t="shared" si="3"/>
        <v>75.84476939905294</v>
      </c>
    </row>
    <row r="128" spans="1:7" ht="37.5">
      <c r="A128" s="30"/>
      <c r="B128" s="49" t="s">
        <v>158</v>
      </c>
      <c r="C128" s="30"/>
      <c r="D128" s="14" t="s">
        <v>157</v>
      </c>
      <c r="E128" s="56">
        <f>E129</f>
        <v>5074.067</v>
      </c>
      <c r="F128" s="56">
        <f>F129</f>
        <v>3904.649</v>
      </c>
      <c r="G128" s="51">
        <f t="shared" si="3"/>
        <v>76.95304378125081</v>
      </c>
    </row>
    <row r="129" spans="1:7" ht="18.75">
      <c r="A129" s="30"/>
      <c r="B129" s="30" t="s">
        <v>191</v>
      </c>
      <c r="C129" s="30"/>
      <c r="D129" s="20" t="s">
        <v>192</v>
      </c>
      <c r="E129" s="56">
        <f>E130+E133+E136+E139+E142+E145+E148+E151</f>
        <v>5074.067</v>
      </c>
      <c r="F129" s="56">
        <f>F130+F133+F136+F139+F142+F145+F148+F151</f>
        <v>3904.649</v>
      </c>
      <c r="G129" s="51">
        <f t="shared" si="3"/>
        <v>76.95304378125081</v>
      </c>
    </row>
    <row r="130" spans="1:7" ht="37.5">
      <c r="A130" s="30"/>
      <c r="B130" s="30" t="s">
        <v>438</v>
      </c>
      <c r="C130" s="30"/>
      <c r="D130" s="14" t="s">
        <v>405</v>
      </c>
      <c r="E130" s="56">
        <f>E131</f>
        <v>300.449</v>
      </c>
      <c r="F130" s="56">
        <f>F131</f>
        <v>300.449</v>
      </c>
      <c r="G130" s="51">
        <f t="shared" si="3"/>
        <v>100</v>
      </c>
    </row>
    <row r="131" spans="1:7" ht="18.75">
      <c r="A131" s="30"/>
      <c r="B131" s="30"/>
      <c r="C131" s="30" t="s">
        <v>178</v>
      </c>
      <c r="D131" s="20" t="s">
        <v>179</v>
      </c>
      <c r="E131" s="56">
        <f>E132</f>
        <v>300.449</v>
      </c>
      <c r="F131" s="56">
        <f>F132</f>
        <v>300.449</v>
      </c>
      <c r="G131" s="51">
        <f t="shared" si="3"/>
        <v>100</v>
      </c>
    </row>
    <row r="132" spans="1:7" ht="18.75">
      <c r="A132" s="30"/>
      <c r="B132" s="30"/>
      <c r="C132" s="30" t="s">
        <v>177</v>
      </c>
      <c r="D132" s="20" t="s">
        <v>180</v>
      </c>
      <c r="E132" s="56">
        <v>300.449</v>
      </c>
      <c r="F132" s="59">
        <v>300.449</v>
      </c>
      <c r="G132" s="51">
        <f t="shared" si="3"/>
        <v>100</v>
      </c>
    </row>
    <row r="133" spans="1:7" ht="42" customHeight="1">
      <c r="A133" s="30"/>
      <c r="B133" s="30" t="s">
        <v>468</v>
      </c>
      <c r="C133" s="30"/>
      <c r="D133" s="14" t="s">
        <v>405</v>
      </c>
      <c r="E133" s="56">
        <f>E134</f>
        <v>310.978</v>
      </c>
      <c r="F133" s="56">
        <f>F134</f>
        <v>310.978</v>
      </c>
      <c r="G133" s="51">
        <f>F133/E133*100</f>
        <v>100</v>
      </c>
    </row>
    <row r="134" spans="1:7" ht="18.75">
      <c r="A134" s="30"/>
      <c r="B134" s="30"/>
      <c r="C134" s="30" t="s">
        <v>60</v>
      </c>
      <c r="D134" s="14" t="s">
        <v>164</v>
      </c>
      <c r="E134" s="56">
        <f>E135</f>
        <v>310.978</v>
      </c>
      <c r="F134" s="56">
        <f>F135</f>
        <v>310.978</v>
      </c>
      <c r="G134" s="51">
        <f>F134/E134*100</f>
        <v>100</v>
      </c>
    </row>
    <row r="135" spans="1:7" ht="18.75">
      <c r="A135" s="30"/>
      <c r="B135" s="30"/>
      <c r="C135" s="30" t="s">
        <v>163</v>
      </c>
      <c r="D135" s="20" t="s">
        <v>165</v>
      </c>
      <c r="E135" s="56">
        <v>310.978</v>
      </c>
      <c r="F135" s="59">
        <v>310.978</v>
      </c>
      <c r="G135" s="51">
        <f>F135/E135*100</f>
        <v>100</v>
      </c>
    </row>
    <row r="136" spans="1:7" ht="37.5">
      <c r="A136" s="30"/>
      <c r="B136" s="30" t="s">
        <v>439</v>
      </c>
      <c r="C136" s="30"/>
      <c r="D136" s="14" t="s">
        <v>405</v>
      </c>
      <c r="E136" s="56">
        <f>E137</f>
        <v>2973.6</v>
      </c>
      <c r="F136" s="56">
        <f>F137</f>
        <v>2973.6</v>
      </c>
      <c r="G136" s="51">
        <f>F136/E136*100</f>
        <v>100</v>
      </c>
    </row>
    <row r="137" spans="1:7" ht="23.25" customHeight="1">
      <c r="A137" s="30"/>
      <c r="B137" s="30"/>
      <c r="C137" s="30" t="s">
        <v>60</v>
      </c>
      <c r="D137" s="14" t="s">
        <v>164</v>
      </c>
      <c r="E137" s="56">
        <f>E138</f>
        <v>2973.6</v>
      </c>
      <c r="F137" s="56">
        <f>F138</f>
        <v>2973.6</v>
      </c>
      <c r="G137" s="51">
        <f t="shared" si="3"/>
        <v>100</v>
      </c>
    </row>
    <row r="138" spans="1:7" ht="21" customHeight="1">
      <c r="A138" s="30"/>
      <c r="B138" s="30"/>
      <c r="C138" s="30" t="s">
        <v>163</v>
      </c>
      <c r="D138" s="20" t="s">
        <v>165</v>
      </c>
      <c r="E138" s="56">
        <v>2973.6</v>
      </c>
      <c r="F138" s="59">
        <v>2973.6</v>
      </c>
      <c r="G138" s="51">
        <f t="shared" si="3"/>
        <v>100</v>
      </c>
    </row>
    <row r="139" spans="1:7" ht="31.5" customHeight="1">
      <c r="A139" s="30"/>
      <c r="B139" s="30" t="s">
        <v>441</v>
      </c>
      <c r="C139" s="30"/>
      <c r="D139" s="20" t="s">
        <v>442</v>
      </c>
      <c r="E139" s="56">
        <f>E140</f>
        <v>320</v>
      </c>
      <c r="F139" s="56">
        <f>F140</f>
        <v>305.2</v>
      </c>
      <c r="G139" s="51">
        <f aca="true" t="shared" si="5" ref="G139:G144">F139/E139*100</f>
        <v>95.375</v>
      </c>
    </row>
    <row r="140" spans="1:7" ht="18.75">
      <c r="A140" s="30"/>
      <c r="B140" s="30"/>
      <c r="C140" s="30" t="s">
        <v>117</v>
      </c>
      <c r="D140" s="20" t="s">
        <v>138</v>
      </c>
      <c r="E140" s="56">
        <f>E141</f>
        <v>320</v>
      </c>
      <c r="F140" s="56">
        <f>F141</f>
        <v>305.2</v>
      </c>
      <c r="G140" s="51">
        <f t="shared" si="5"/>
        <v>95.375</v>
      </c>
    </row>
    <row r="141" spans="1:7" ht="18.75">
      <c r="A141" s="30"/>
      <c r="B141" s="30"/>
      <c r="C141" s="30" t="s">
        <v>118</v>
      </c>
      <c r="D141" s="20" t="s">
        <v>139</v>
      </c>
      <c r="E141" s="56">
        <v>320</v>
      </c>
      <c r="F141" s="59">
        <v>305.2</v>
      </c>
      <c r="G141" s="51">
        <f t="shared" si="5"/>
        <v>95.375</v>
      </c>
    </row>
    <row r="142" spans="1:7" ht="37.5">
      <c r="A142" s="30"/>
      <c r="B142" s="30" t="s">
        <v>466</v>
      </c>
      <c r="C142" s="30"/>
      <c r="D142" s="14" t="s">
        <v>467</v>
      </c>
      <c r="E142" s="56">
        <f>E143</f>
        <v>660</v>
      </c>
      <c r="F142" s="56">
        <f>F143</f>
        <v>0</v>
      </c>
      <c r="G142" s="51">
        <f t="shared" si="5"/>
        <v>0</v>
      </c>
    </row>
    <row r="143" spans="1:7" ht="18.75">
      <c r="A143" s="30"/>
      <c r="B143" s="30"/>
      <c r="C143" s="30" t="s">
        <v>178</v>
      </c>
      <c r="D143" s="20" t="s">
        <v>179</v>
      </c>
      <c r="E143" s="56">
        <f>E144</f>
        <v>660</v>
      </c>
      <c r="F143" s="56">
        <f>F144</f>
        <v>0</v>
      </c>
      <c r="G143" s="51">
        <f t="shared" si="5"/>
        <v>0</v>
      </c>
    </row>
    <row r="144" spans="1:7" ht="18.75">
      <c r="A144" s="30"/>
      <c r="B144" s="30"/>
      <c r="C144" s="30" t="s">
        <v>177</v>
      </c>
      <c r="D144" s="20" t="s">
        <v>180</v>
      </c>
      <c r="E144" s="56">
        <v>660</v>
      </c>
      <c r="F144" s="59">
        <v>0</v>
      </c>
      <c r="G144" s="51">
        <f t="shared" si="5"/>
        <v>0</v>
      </c>
    </row>
    <row r="145" spans="1:7" ht="31.5" customHeight="1">
      <c r="A145" s="30"/>
      <c r="B145" s="30" t="s">
        <v>402</v>
      </c>
      <c r="C145" s="30"/>
      <c r="D145" s="20" t="s">
        <v>403</v>
      </c>
      <c r="E145" s="56">
        <f>E146</f>
        <v>214.58</v>
      </c>
      <c r="F145" s="56">
        <f>F146</f>
        <v>0</v>
      </c>
      <c r="G145" s="51">
        <f t="shared" si="3"/>
        <v>0</v>
      </c>
    </row>
    <row r="146" spans="1:7" ht="18.75">
      <c r="A146" s="30"/>
      <c r="B146" s="30"/>
      <c r="C146" s="30" t="s">
        <v>117</v>
      </c>
      <c r="D146" s="20" t="s">
        <v>138</v>
      </c>
      <c r="E146" s="56">
        <f>E147</f>
        <v>214.58</v>
      </c>
      <c r="F146" s="56">
        <f>F147</f>
        <v>0</v>
      </c>
      <c r="G146" s="51">
        <f t="shared" si="3"/>
        <v>0</v>
      </c>
    </row>
    <row r="147" spans="1:7" ht="18.75">
      <c r="A147" s="30"/>
      <c r="B147" s="30"/>
      <c r="C147" s="30" t="s">
        <v>118</v>
      </c>
      <c r="D147" s="20" t="s">
        <v>139</v>
      </c>
      <c r="E147" s="56">
        <v>214.58</v>
      </c>
      <c r="F147" s="59">
        <v>0</v>
      </c>
      <c r="G147" s="51">
        <f t="shared" si="3"/>
        <v>0</v>
      </c>
    </row>
    <row r="148" spans="1:7" ht="37.5">
      <c r="A148" s="30"/>
      <c r="B148" s="129" t="s">
        <v>226</v>
      </c>
      <c r="C148" s="129"/>
      <c r="D148" s="20" t="s">
        <v>227</v>
      </c>
      <c r="E148" s="56">
        <f>E149</f>
        <v>30</v>
      </c>
      <c r="F148" s="56">
        <f>F149</f>
        <v>14.422</v>
      </c>
      <c r="G148" s="51">
        <f t="shared" si="3"/>
        <v>48.07333333333334</v>
      </c>
    </row>
    <row r="149" spans="1:7" ht="18.75">
      <c r="A149" s="30"/>
      <c r="B149" s="30"/>
      <c r="C149" s="30" t="s">
        <v>119</v>
      </c>
      <c r="D149" s="71" t="s">
        <v>120</v>
      </c>
      <c r="E149" s="56">
        <f>E150</f>
        <v>30</v>
      </c>
      <c r="F149" s="56">
        <f>F150</f>
        <v>14.422</v>
      </c>
      <c r="G149" s="51">
        <f t="shared" si="3"/>
        <v>48.07333333333334</v>
      </c>
    </row>
    <row r="150" spans="1:7" ht="37.5">
      <c r="A150" s="30"/>
      <c r="B150" s="30"/>
      <c r="C150" s="30" t="s">
        <v>123</v>
      </c>
      <c r="D150" s="20" t="s">
        <v>141</v>
      </c>
      <c r="E150" s="56">
        <v>30</v>
      </c>
      <c r="F150" s="59">
        <v>14.422</v>
      </c>
      <c r="G150" s="51">
        <f t="shared" si="3"/>
        <v>48.07333333333334</v>
      </c>
    </row>
    <row r="151" spans="1:7" ht="31.5" customHeight="1">
      <c r="A151" s="30"/>
      <c r="B151" s="30" t="s">
        <v>189</v>
      </c>
      <c r="C151" s="30"/>
      <c r="D151" s="20" t="s">
        <v>190</v>
      </c>
      <c r="E151" s="56">
        <f>E152</f>
        <v>264.46</v>
      </c>
      <c r="F151" s="56">
        <f>F152</f>
        <v>0</v>
      </c>
      <c r="G151" s="51">
        <f t="shared" si="3"/>
        <v>0</v>
      </c>
    </row>
    <row r="152" spans="1:7" ht="18.75">
      <c r="A152" s="30"/>
      <c r="B152" s="30"/>
      <c r="C152" s="30" t="s">
        <v>178</v>
      </c>
      <c r="D152" s="20" t="s">
        <v>179</v>
      </c>
      <c r="E152" s="56">
        <f>E153</f>
        <v>264.46</v>
      </c>
      <c r="F152" s="56">
        <f>F153</f>
        <v>0</v>
      </c>
      <c r="G152" s="51">
        <f aca="true" t="shared" si="6" ref="G152:G233">F152/E152*100</f>
        <v>0</v>
      </c>
    </row>
    <row r="153" spans="1:7" ht="18.75">
      <c r="A153" s="30"/>
      <c r="B153" s="30"/>
      <c r="C153" s="30" t="s">
        <v>177</v>
      </c>
      <c r="D153" s="20" t="s">
        <v>180</v>
      </c>
      <c r="E153" s="56">
        <v>264.46</v>
      </c>
      <c r="F153" s="59">
        <v>0</v>
      </c>
      <c r="G153" s="51">
        <f t="shared" si="6"/>
        <v>0</v>
      </c>
    </row>
    <row r="154" spans="1:7" ht="43.5" customHeight="1">
      <c r="A154" s="30"/>
      <c r="B154" s="109" t="s">
        <v>168</v>
      </c>
      <c r="C154" s="110"/>
      <c r="D154" s="111" t="s">
        <v>169</v>
      </c>
      <c r="E154" s="56">
        <f aca="true" t="shared" si="7" ref="E154:F156">E155</f>
        <v>112.23</v>
      </c>
      <c r="F154" s="56">
        <f t="shared" si="7"/>
        <v>28.886</v>
      </c>
      <c r="G154" s="51">
        <f t="shared" si="6"/>
        <v>25.73821616323621</v>
      </c>
    </row>
    <row r="155" spans="1:7" ht="18.75">
      <c r="A155" s="30"/>
      <c r="B155" s="109" t="s">
        <v>220</v>
      </c>
      <c r="C155" s="107"/>
      <c r="D155" s="111" t="s">
        <v>170</v>
      </c>
      <c r="E155" s="56">
        <f t="shared" si="7"/>
        <v>112.23</v>
      </c>
      <c r="F155" s="56">
        <f t="shared" si="7"/>
        <v>28.886</v>
      </c>
      <c r="G155" s="51">
        <f t="shared" si="6"/>
        <v>25.73821616323621</v>
      </c>
    </row>
    <row r="156" spans="1:7" ht="18.75">
      <c r="A156" s="30"/>
      <c r="B156" s="30"/>
      <c r="C156" s="30" t="s">
        <v>60</v>
      </c>
      <c r="D156" s="14" t="s">
        <v>164</v>
      </c>
      <c r="E156" s="56">
        <f t="shared" si="7"/>
        <v>112.23</v>
      </c>
      <c r="F156" s="56">
        <f t="shared" si="7"/>
        <v>28.886</v>
      </c>
      <c r="G156" s="51">
        <f t="shared" si="6"/>
        <v>25.73821616323621</v>
      </c>
    </row>
    <row r="157" spans="1:7" ht="18.75">
      <c r="A157" s="30"/>
      <c r="B157" s="30"/>
      <c r="C157" s="30" t="s">
        <v>163</v>
      </c>
      <c r="D157" s="20" t="s">
        <v>165</v>
      </c>
      <c r="E157" s="56">
        <v>112.23</v>
      </c>
      <c r="F157" s="59">
        <v>28.886</v>
      </c>
      <c r="G157" s="51">
        <f t="shared" si="6"/>
        <v>25.73821616323621</v>
      </c>
    </row>
    <row r="158" spans="1:7" ht="20.25" customHeight="1">
      <c r="A158" s="30" t="s">
        <v>95</v>
      </c>
      <c r="B158" s="30"/>
      <c r="C158" s="30"/>
      <c r="D158" s="14" t="s">
        <v>76</v>
      </c>
      <c r="E158" s="55">
        <f>E159+E181</f>
        <v>5008.462</v>
      </c>
      <c r="F158" s="55">
        <f>F159+F181</f>
        <v>3547.64</v>
      </c>
      <c r="G158" s="51">
        <f t="shared" si="6"/>
        <v>70.83292236219421</v>
      </c>
    </row>
    <row r="159" spans="1:7" ht="37.5">
      <c r="A159" s="30"/>
      <c r="B159" s="49" t="s">
        <v>158</v>
      </c>
      <c r="C159" s="30"/>
      <c r="D159" s="14" t="s">
        <v>157</v>
      </c>
      <c r="E159" s="56">
        <f>E160</f>
        <v>5008.462</v>
      </c>
      <c r="F159" s="56">
        <f>F160</f>
        <v>3547.64</v>
      </c>
      <c r="G159" s="51">
        <f t="shared" si="6"/>
        <v>70.83292236219421</v>
      </c>
    </row>
    <row r="160" spans="1:7" ht="18.75">
      <c r="A160" s="30"/>
      <c r="B160" s="30" t="s">
        <v>2</v>
      </c>
      <c r="C160" s="30"/>
      <c r="D160" s="14" t="s">
        <v>167</v>
      </c>
      <c r="E160" s="56">
        <f>E164+E167+E172+E175+E178+E188+E161+E185</f>
        <v>5008.462</v>
      </c>
      <c r="F160" s="56">
        <f>F164+F167+F172+F175+F178+F188+F161+F185</f>
        <v>3547.64</v>
      </c>
      <c r="G160" s="51">
        <f t="shared" si="6"/>
        <v>70.83292236219421</v>
      </c>
    </row>
    <row r="161" spans="1:7" ht="33.75" customHeight="1">
      <c r="A161" s="30"/>
      <c r="B161" s="108" t="s">
        <v>443</v>
      </c>
      <c r="C161" s="35"/>
      <c r="D161" s="211" t="s">
        <v>444</v>
      </c>
      <c r="E161" s="56">
        <f>E162</f>
        <v>1762.002</v>
      </c>
      <c r="F161" s="56">
        <f>F162</f>
        <v>1659.661</v>
      </c>
      <c r="G161" s="51">
        <f t="shared" si="6"/>
        <v>94.19177730785778</v>
      </c>
    </row>
    <row r="162" spans="1:7" ht="18.75">
      <c r="A162" s="30"/>
      <c r="B162" s="30"/>
      <c r="C162" s="30" t="s">
        <v>117</v>
      </c>
      <c r="D162" s="20" t="s">
        <v>138</v>
      </c>
      <c r="E162" s="56">
        <f>E163</f>
        <v>1762.002</v>
      </c>
      <c r="F162" s="56">
        <f>F163</f>
        <v>1659.661</v>
      </c>
      <c r="G162" s="51">
        <f t="shared" si="6"/>
        <v>94.19177730785778</v>
      </c>
    </row>
    <row r="163" spans="1:7" ht="18.75">
      <c r="A163" s="30"/>
      <c r="B163" s="30"/>
      <c r="C163" s="30" t="s">
        <v>118</v>
      </c>
      <c r="D163" s="20" t="s">
        <v>139</v>
      </c>
      <c r="E163" s="56">
        <v>1762.002</v>
      </c>
      <c r="F163" s="59">
        <v>1659.661</v>
      </c>
      <c r="G163" s="51">
        <f t="shared" si="6"/>
        <v>94.19177730785778</v>
      </c>
    </row>
    <row r="164" spans="1:7" ht="19.5" customHeight="1">
      <c r="A164" s="30"/>
      <c r="B164" s="30" t="s">
        <v>209</v>
      </c>
      <c r="C164" s="30"/>
      <c r="D164" s="14" t="s">
        <v>77</v>
      </c>
      <c r="E164" s="56">
        <f>E165</f>
        <v>1330.23</v>
      </c>
      <c r="F164" s="56">
        <f>F165</f>
        <v>632.361</v>
      </c>
      <c r="G164" s="51">
        <f t="shared" si="6"/>
        <v>47.53771904106808</v>
      </c>
    </row>
    <row r="165" spans="1:7" ht="18.75">
      <c r="A165" s="30"/>
      <c r="B165" s="30"/>
      <c r="C165" s="30" t="s">
        <v>117</v>
      </c>
      <c r="D165" s="20" t="s">
        <v>138</v>
      </c>
      <c r="E165" s="56">
        <f>E166</f>
        <v>1330.23</v>
      </c>
      <c r="F165" s="56">
        <f>F166</f>
        <v>632.361</v>
      </c>
      <c r="G165" s="51">
        <f t="shared" si="6"/>
        <v>47.53771904106808</v>
      </c>
    </row>
    <row r="166" spans="1:7" ht="18.75">
      <c r="A166" s="30"/>
      <c r="B166" s="30"/>
      <c r="C166" s="30" t="s">
        <v>118</v>
      </c>
      <c r="D166" s="20" t="s">
        <v>139</v>
      </c>
      <c r="E166" s="56">
        <v>1330.23</v>
      </c>
      <c r="F166" s="59">
        <v>632.361</v>
      </c>
      <c r="G166" s="51">
        <f t="shared" si="6"/>
        <v>47.53771904106808</v>
      </c>
    </row>
    <row r="167" spans="1:7" ht="18.75" customHeight="1">
      <c r="A167" s="30"/>
      <c r="B167" s="30" t="s">
        <v>210</v>
      </c>
      <c r="C167" s="30"/>
      <c r="D167" s="14" t="s">
        <v>78</v>
      </c>
      <c r="E167" s="56">
        <f>E168</f>
        <v>200</v>
      </c>
      <c r="F167" s="56">
        <f>F168</f>
        <v>141.708</v>
      </c>
      <c r="G167" s="51">
        <f t="shared" si="6"/>
        <v>70.854</v>
      </c>
    </row>
    <row r="168" spans="1:7" ht="18.75">
      <c r="A168" s="30"/>
      <c r="B168" s="30"/>
      <c r="C168" s="30" t="s">
        <v>117</v>
      </c>
      <c r="D168" s="20" t="s">
        <v>138</v>
      </c>
      <c r="E168" s="56">
        <f>E169</f>
        <v>200</v>
      </c>
      <c r="F168" s="56">
        <f>F169</f>
        <v>141.708</v>
      </c>
      <c r="G168" s="51">
        <f t="shared" si="6"/>
        <v>70.854</v>
      </c>
    </row>
    <row r="169" spans="1:7" ht="18" customHeight="1">
      <c r="A169" s="30"/>
      <c r="B169" s="30"/>
      <c r="C169" s="30" t="s">
        <v>118</v>
      </c>
      <c r="D169" s="20" t="s">
        <v>139</v>
      </c>
      <c r="E169" s="56">
        <v>200</v>
      </c>
      <c r="F169" s="59">
        <v>141.708</v>
      </c>
      <c r="G169" s="51">
        <f t="shared" si="6"/>
        <v>70.854</v>
      </c>
    </row>
    <row r="170" spans="1:7" ht="15.75" customHeight="1" hidden="1">
      <c r="A170" s="30"/>
      <c r="B170" s="30" t="s">
        <v>102</v>
      </c>
      <c r="C170" s="30"/>
      <c r="D170" s="46" t="s">
        <v>103</v>
      </c>
      <c r="E170" s="56">
        <f>E171</f>
        <v>0</v>
      </c>
      <c r="F170" s="59"/>
      <c r="G170" s="51" t="e">
        <f t="shared" si="6"/>
        <v>#DIV/0!</v>
      </c>
    </row>
    <row r="171" spans="1:7" ht="27" customHeight="1" hidden="1">
      <c r="A171" s="30"/>
      <c r="B171" s="30"/>
      <c r="C171" s="30" t="s">
        <v>60</v>
      </c>
      <c r="D171" s="20" t="s">
        <v>61</v>
      </c>
      <c r="E171" s="56">
        <v>0</v>
      </c>
      <c r="F171" s="59"/>
      <c r="G171" s="51" t="e">
        <f t="shared" si="6"/>
        <v>#DIV/0!</v>
      </c>
    </row>
    <row r="172" spans="1:7" ht="18.75" customHeight="1">
      <c r="A172" s="30"/>
      <c r="B172" s="30" t="s">
        <v>211</v>
      </c>
      <c r="C172" s="30"/>
      <c r="D172" s="20" t="s">
        <v>23</v>
      </c>
      <c r="E172" s="56">
        <f>E173</f>
        <v>240</v>
      </c>
      <c r="F172" s="56">
        <f>F173</f>
        <v>196.094</v>
      </c>
      <c r="G172" s="51">
        <f t="shared" si="6"/>
        <v>81.70583333333333</v>
      </c>
    </row>
    <row r="173" spans="1:7" ht="18.75">
      <c r="A173" s="30"/>
      <c r="B173" s="30"/>
      <c r="C173" s="30" t="s">
        <v>117</v>
      </c>
      <c r="D173" s="20" t="s">
        <v>138</v>
      </c>
      <c r="E173" s="56">
        <f>E174</f>
        <v>240</v>
      </c>
      <c r="F173" s="56">
        <f>F174</f>
        <v>196.094</v>
      </c>
      <c r="G173" s="51">
        <f t="shared" si="6"/>
        <v>81.70583333333333</v>
      </c>
    </row>
    <row r="174" spans="1:7" ht="18.75">
      <c r="A174" s="30"/>
      <c r="B174" s="30"/>
      <c r="C174" s="30" t="s">
        <v>118</v>
      </c>
      <c r="D174" s="20" t="s">
        <v>139</v>
      </c>
      <c r="E174" s="56">
        <v>240</v>
      </c>
      <c r="F174" s="56">
        <v>196.094</v>
      </c>
      <c r="G174" s="51">
        <f t="shared" si="6"/>
        <v>81.70583333333333</v>
      </c>
    </row>
    <row r="175" spans="1:7" ht="18.75" customHeight="1">
      <c r="A175" s="30"/>
      <c r="B175" s="30" t="s">
        <v>212</v>
      </c>
      <c r="C175" s="30"/>
      <c r="D175" s="20" t="s">
        <v>24</v>
      </c>
      <c r="E175" s="56">
        <f>E176</f>
        <v>309.61</v>
      </c>
      <c r="F175" s="56">
        <f>F176</f>
        <v>112.89</v>
      </c>
      <c r="G175" s="51">
        <f t="shared" si="6"/>
        <v>36.46200058137657</v>
      </c>
    </row>
    <row r="176" spans="1:7" ht="18.75">
      <c r="A176" s="30"/>
      <c r="B176" s="30"/>
      <c r="C176" s="30" t="s">
        <v>117</v>
      </c>
      <c r="D176" s="20" t="s">
        <v>138</v>
      </c>
      <c r="E176" s="56">
        <f>E177</f>
        <v>309.61</v>
      </c>
      <c r="F176" s="56">
        <f>F177</f>
        <v>112.89</v>
      </c>
      <c r="G176" s="51">
        <f t="shared" si="6"/>
        <v>36.46200058137657</v>
      </c>
    </row>
    <row r="177" spans="1:7" ht="18.75">
      <c r="A177" s="30"/>
      <c r="B177" s="30"/>
      <c r="C177" s="30" t="s">
        <v>118</v>
      </c>
      <c r="D177" s="20" t="s">
        <v>139</v>
      </c>
      <c r="E177" s="56">
        <v>309.61</v>
      </c>
      <c r="F177" s="56">
        <v>112.89</v>
      </c>
      <c r="G177" s="51">
        <f t="shared" si="6"/>
        <v>36.46200058137657</v>
      </c>
    </row>
    <row r="178" spans="1:7" ht="21" customHeight="1">
      <c r="A178" s="30"/>
      <c r="B178" s="30" t="s">
        <v>213</v>
      </c>
      <c r="C178" s="30"/>
      <c r="D178" s="20" t="s">
        <v>3</v>
      </c>
      <c r="E178" s="56">
        <f>E179</f>
        <v>1008.42</v>
      </c>
      <c r="F178" s="56">
        <f>F179</f>
        <v>675.735</v>
      </c>
      <c r="G178" s="51">
        <f t="shared" si="6"/>
        <v>67.00928184684953</v>
      </c>
    </row>
    <row r="179" spans="1:7" ht="18.75">
      <c r="A179" s="30"/>
      <c r="B179" s="30"/>
      <c r="C179" s="30" t="s">
        <v>117</v>
      </c>
      <c r="D179" s="20" t="s">
        <v>138</v>
      </c>
      <c r="E179" s="56">
        <f>E180</f>
        <v>1008.42</v>
      </c>
      <c r="F179" s="56">
        <f>F180</f>
        <v>675.735</v>
      </c>
      <c r="G179" s="51">
        <f t="shared" si="6"/>
        <v>67.00928184684953</v>
      </c>
    </row>
    <row r="180" spans="1:7" ht="18.75">
      <c r="A180" s="30"/>
      <c r="B180" s="30"/>
      <c r="C180" s="30" t="s">
        <v>118</v>
      </c>
      <c r="D180" s="20" t="s">
        <v>139</v>
      </c>
      <c r="E180" s="56">
        <v>1008.42</v>
      </c>
      <c r="F180" s="59">
        <v>675.735</v>
      </c>
      <c r="G180" s="51">
        <f t="shared" si="6"/>
        <v>67.00928184684953</v>
      </c>
    </row>
    <row r="181" spans="1:7" ht="21.75" customHeight="1" hidden="1">
      <c r="A181" s="30"/>
      <c r="B181" s="49" t="s">
        <v>171</v>
      </c>
      <c r="C181" s="30"/>
      <c r="D181" s="14" t="s">
        <v>172</v>
      </c>
      <c r="E181" s="56">
        <f>E182</f>
        <v>0</v>
      </c>
      <c r="F181" s="59"/>
      <c r="G181" s="51" t="e">
        <f t="shared" si="6"/>
        <v>#DIV/0!</v>
      </c>
    </row>
    <row r="182" spans="1:7" ht="18.75" hidden="1">
      <c r="A182" s="30"/>
      <c r="B182" s="30" t="s">
        <v>173</v>
      </c>
      <c r="C182" s="30"/>
      <c r="D182" s="14" t="s">
        <v>174</v>
      </c>
      <c r="E182" s="56">
        <f>E183</f>
        <v>0</v>
      </c>
      <c r="F182" s="59"/>
      <c r="G182" s="51" t="e">
        <f t="shared" si="6"/>
        <v>#DIV/0!</v>
      </c>
    </row>
    <row r="183" spans="1:7" ht="18.75" hidden="1">
      <c r="A183" s="30"/>
      <c r="B183" s="30"/>
      <c r="C183" s="30" t="s">
        <v>117</v>
      </c>
      <c r="D183" s="20" t="s">
        <v>138</v>
      </c>
      <c r="E183" s="56">
        <f>E184</f>
        <v>0</v>
      </c>
      <c r="F183" s="59"/>
      <c r="G183" s="51" t="e">
        <f t="shared" si="6"/>
        <v>#DIV/0!</v>
      </c>
    </row>
    <row r="184" spans="1:7" ht="18.75" hidden="1">
      <c r="A184" s="30"/>
      <c r="B184" s="30"/>
      <c r="C184" s="30" t="s">
        <v>118</v>
      </c>
      <c r="D184" s="20" t="s">
        <v>139</v>
      </c>
      <c r="E184" s="56">
        <v>0</v>
      </c>
      <c r="F184" s="59"/>
      <c r="G184" s="51" t="e">
        <f t="shared" si="6"/>
        <v>#DIV/0!</v>
      </c>
    </row>
    <row r="185" spans="1:7" ht="21" customHeight="1">
      <c r="A185" s="30"/>
      <c r="B185" s="129" t="s">
        <v>469</v>
      </c>
      <c r="C185" s="129"/>
      <c r="D185" s="20" t="s">
        <v>470</v>
      </c>
      <c r="E185" s="56">
        <f>E186</f>
        <v>129.2</v>
      </c>
      <c r="F185" s="56">
        <f>F186</f>
        <v>129.191</v>
      </c>
      <c r="G185" s="51">
        <f>F185/E185*100</f>
        <v>99.99303405572758</v>
      </c>
    </row>
    <row r="186" spans="1:7" ht="18.75">
      <c r="A186" s="30"/>
      <c r="B186" s="30"/>
      <c r="C186" s="30" t="s">
        <v>117</v>
      </c>
      <c r="D186" s="20" t="s">
        <v>138</v>
      </c>
      <c r="E186" s="56">
        <f>E187</f>
        <v>129.2</v>
      </c>
      <c r="F186" s="56">
        <f>F187</f>
        <v>129.191</v>
      </c>
      <c r="G186" s="51">
        <f>F186/E186*100</f>
        <v>99.99303405572758</v>
      </c>
    </row>
    <row r="187" spans="1:7" ht="18.75">
      <c r="A187" s="30"/>
      <c r="B187" s="30"/>
      <c r="C187" s="30" t="s">
        <v>118</v>
      </c>
      <c r="D187" s="20" t="s">
        <v>139</v>
      </c>
      <c r="E187" s="56">
        <v>129.2</v>
      </c>
      <c r="F187" s="59">
        <v>129.191</v>
      </c>
      <c r="G187" s="51">
        <f>F187/E187*100</f>
        <v>99.99303405572758</v>
      </c>
    </row>
    <row r="188" spans="1:7" ht="21" customHeight="1">
      <c r="A188" s="30"/>
      <c r="B188" s="129" t="s">
        <v>401</v>
      </c>
      <c r="C188" s="129"/>
      <c r="D188" s="182" t="s">
        <v>400</v>
      </c>
      <c r="E188" s="56">
        <f>E189</f>
        <v>29</v>
      </c>
      <c r="F188" s="56">
        <f>F189</f>
        <v>0</v>
      </c>
      <c r="G188" s="51">
        <f t="shared" si="6"/>
        <v>0</v>
      </c>
    </row>
    <row r="189" spans="1:7" ht="18.75">
      <c r="A189" s="30"/>
      <c r="B189" s="30"/>
      <c r="C189" s="30" t="s">
        <v>117</v>
      </c>
      <c r="D189" s="20" t="s">
        <v>138</v>
      </c>
      <c r="E189" s="56">
        <f>E190</f>
        <v>29</v>
      </c>
      <c r="F189" s="56">
        <f>F190</f>
        <v>0</v>
      </c>
      <c r="G189" s="51">
        <f t="shared" si="6"/>
        <v>0</v>
      </c>
    </row>
    <row r="190" spans="1:7" ht="18.75">
      <c r="A190" s="30"/>
      <c r="B190" s="30"/>
      <c r="C190" s="30" t="s">
        <v>118</v>
      </c>
      <c r="D190" s="20" t="s">
        <v>139</v>
      </c>
      <c r="E190" s="56">
        <v>29</v>
      </c>
      <c r="F190" s="59">
        <v>0</v>
      </c>
      <c r="G190" s="51">
        <f t="shared" si="6"/>
        <v>0</v>
      </c>
    </row>
    <row r="191" spans="1:7" ht="18.75">
      <c r="A191" s="36" t="s">
        <v>445</v>
      </c>
      <c r="B191" s="30"/>
      <c r="C191" s="30"/>
      <c r="D191" s="44" t="s">
        <v>456</v>
      </c>
      <c r="E191" s="58">
        <f>E192</f>
        <v>36.666</v>
      </c>
      <c r="F191" s="58">
        <f>F192</f>
        <v>36.666</v>
      </c>
      <c r="G191" s="54">
        <f aca="true" t="shared" si="8" ref="G191:G196">F191/E191*100</f>
        <v>100</v>
      </c>
    </row>
    <row r="192" spans="1:7" ht="18.75">
      <c r="A192" s="30" t="s">
        <v>446</v>
      </c>
      <c r="B192" s="31"/>
      <c r="C192" s="31"/>
      <c r="D192" s="20" t="s">
        <v>447</v>
      </c>
      <c r="E192" s="58">
        <f>E193</f>
        <v>36.666</v>
      </c>
      <c r="F192" s="58">
        <f>F193</f>
        <v>36.666</v>
      </c>
      <c r="G192" s="54">
        <f t="shared" si="8"/>
        <v>100</v>
      </c>
    </row>
    <row r="193" spans="1:7" ht="37.5">
      <c r="A193" s="30"/>
      <c r="B193" s="30" t="s">
        <v>21</v>
      </c>
      <c r="C193" s="30"/>
      <c r="D193" s="20" t="s">
        <v>20</v>
      </c>
      <c r="E193" s="56">
        <f aca="true" t="shared" si="9" ref="E193:F195">E194</f>
        <v>36.666</v>
      </c>
      <c r="F193" s="56">
        <f t="shared" si="9"/>
        <v>36.666</v>
      </c>
      <c r="G193" s="51">
        <f t="shared" si="8"/>
        <v>100</v>
      </c>
    </row>
    <row r="194" spans="1:7" ht="28.5" customHeight="1">
      <c r="A194" s="30"/>
      <c r="B194" s="30" t="s">
        <v>448</v>
      </c>
      <c r="C194" s="30"/>
      <c r="D194" s="20" t="s">
        <v>449</v>
      </c>
      <c r="E194" s="56">
        <f t="shared" si="9"/>
        <v>36.666</v>
      </c>
      <c r="F194" s="56">
        <f t="shared" si="9"/>
        <v>36.666</v>
      </c>
      <c r="G194" s="51">
        <f t="shared" si="8"/>
        <v>100</v>
      </c>
    </row>
    <row r="195" spans="1:7" ht="18.75">
      <c r="A195" s="13"/>
      <c r="B195" s="30"/>
      <c r="C195" s="30" t="s">
        <v>117</v>
      </c>
      <c r="D195" s="20" t="s">
        <v>138</v>
      </c>
      <c r="E195" s="56">
        <f t="shared" si="9"/>
        <v>36.666</v>
      </c>
      <c r="F195" s="56">
        <f t="shared" si="9"/>
        <v>36.666</v>
      </c>
      <c r="G195" s="51">
        <f t="shared" si="8"/>
        <v>100</v>
      </c>
    </row>
    <row r="196" spans="1:7" ht="18.75">
      <c r="A196" s="13"/>
      <c r="B196" s="30"/>
      <c r="C196" s="30" t="s">
        <v>118</v>
      </c>
      <c r="D196" s="20" t="s">
        <v>139</v>
      </c>
      <c r="E196" s="56">
        <v>36.666</v>
      </c>
      <c r="F196" s="59">
        <v>36.666</v>
      </c>
      <c r="G196" s="51">
        <f t="shared" si="8"/>
        <v>100</v>
      </c>
    </row>
    <row r="197" spans="1:7" ht="18.75">
      <c r="A197" s="36" t="s">
        <v>96</v>
      </c>
      <c r="B197" s="30"/>
      <c r="C197" s="30"/>
      <c r="D197" s="112" t="s">
        <v>142</v>
      </c>
      <c r="E197" s="58">
        <f aca="true" t="shared" si="10" ref="E197:F207">E198</f>
        <v>4626.1</v>
      </c>
      <c r="F197" s="58">
        <f t="shared" si="10"/>
        <v>3016.1</v>
      </c>
      <c r="G197" s="54">
        <f t="shared" si="6"/>
        <v>65.19746654849656</v>
      </c>
    </row>
    <row r="198" spans="1:7" ht="19.5">
      <c r="A198" s="31" t="s">
        <v>97</v>
      </c>
      <c r="B198" s="30"/>
      <c r="C198" s="30"/>
      <c r="D198" s="46" t="s">
        <v>79</v>
      </c>
      <c r="E198" s="55">
        <f t="shared" si="10"/>
        <v>4626.1</v>
      </c>
      <c r="F198" s="55">
        <f t="shared" si="10"/>
        <v>3016.1</v>
      </c>
      <c r="G198" s="51">
        <f t="shared" si="6"/>
        <v>65.19746654849656</v>
      </c>
    </row>
    <row r="199" spans="1:7" ht="37.5">
      <c r="A199" s="31"/>
      <c r="B199" s="30" t="s">
        <v>21</v>
      </c>
      <c r="C199" s="30"/>
      <c r="D199" s="20" t="s">
        <v>20</v>
      </c>
      <c r="E199" s="56">
        <f>E200+E203+E206</f>
        <v>4626.1</v>
      </c>
      <c r="F199" s="56">
        <f>F200+F203+F206</f>
        <v>3016.1</v>
      </c>
      <c r="G199" s="51">
        <f t="shared" si="6"/>
        <v>65.19746654849656</v>
      </c>
    </row>
    <row r="200" spans="1:7" ht="24.75" customHeight="1">
      <c r="A200" s="31"/>
      <c r="B200" s="30" t="s">
        <v>214</v>
      </c>
      <c r="C200" s="30"/>
      <c r="D200" s="113" t="s">
        <v>31</v>
      </c>
      <c r="E200" s="59">
        <f t="shared" si="10"/>
        <v>4531.1</v>
      </c>
      <c r="F200" s="59">
        <f t="shared" si="10"/>
        <v>2921.1</v>
      </c>
      <c r="G200" s="51">
        <f t="shared" si="6"/>
        <v>64.46778927854163</v>
      </c>
    </row>
    <row r="201" spans="1:7" ht="25.5" customHeight="1">
      <c r="A201" s="31"/>
      <c r="B201" s="30"/>
      <c r="C201" s="30" t="s">
        <v>32</v>
      </c>
      <c r="D201" s="14" t="s">
        <v>33</v>
      </c>
      <c r="E201" s="56">
        <f t="shared" si="10"/>
        <v>4531.1</v>
      </c>
      <c r="F201" s="56">
        <f t="shared" si="10"/>
        <v>2921.1</v>
      </c>
      <c r="G201" s="51">
        <f t="shared" si="6"/>
        <v>64.46778927854163</v>
      </c>
    </row>
    <row r="202" spans="1:7" ht="21.75" customHeight="1">
      <c r="A202" s="31"/>
      <c r="B202" s="30"/>
      <c r="C202" s="30" t="s">
        <v>34</v>
      </c>
      <c r="D202" s="20" t="s">
        <v>35</v>
      </c>
      <c r="E202" s="56">
        <v>4531.1</v>
      </c>
      <c r="F202" s="59">
        <v>2921.1</v>
      </c>
      <c r="G202" s="51">
        <f t="shared" si="6"/>
        <v>64.46778927854163</v>
      </c>
    </row>
    <row r="203" spans="1:7" ht="24.75" customHeight="1">
      <c r="A203" s="31"/>
      <c r="B203" s="30" t="s">
        <v>450</v>
      </c>
      <c r="C203" s="30"/>
      <c r="D203" s="113" t="s">
        <v>451</v>
      </c>
      <c r="E203" s="59">
        <f t="shared" si="10"/>
        <v>45</v>
      </c>
      <c r="F203" s="59">
        <f t="shared" si="10"/>
        <v>45</v>
      </c>
      <c r="G203" s="51">
        <f aca="true" t="shared" si="11" ref="G203:G208">F203/E203*100</f>
        <v>100</v>
      </c>
    </row>
    <row r="204" spans="1:7" ht="25.5" customHeight="1">
      <c r="A204" s="31"/>
      <c r="B204" s="30"/>
      <c r="C204" s="30" t="s">
        <v>32</v>
      </c>
      <c r="D204" s="14" t="s">
        <v>33</v>
      </c>
      <c r="E204" s="56">
        <f t="shared" si="10"/>
        <v>45</v>
      </c>
      <c r="F204" s="56">
        <f t="shared" si="10"/>
        <v>45</v>
      </c>
      <c r="G204" s="51">
        <f t="shared" si="11"/>
        <v>100</v>
      </c>
    </row>
    <row r="205" spans="1:7" ht="21.75" customHeight="1">
      <c r="A205" s="31"/>
      <c r="B205" s="30"/>
      <c r="C205" s="30" t="s">
        <v>34</v>
      </c>
      <c r="D205" s="20" t="s">
        <v>35</v>
      </c>
      <c r="E205" s="56">
        <v>45</v>
      </c>
      <c r="F205" s="59">
        <v>45</v>
      </c>
      <c r="G205" s="51">
        <f t="shared" si="11"/>
        <v>100</v>
      </c>
    </row>
    <row r="206" spans="1:7" ht="24.75" customHeight="1">
      <c r="A206" s="31"/>
      <c r="B206" s="30" t="s">
        <v>452</v>
      </c>
      <c r="C206" s="30"/>
      <c r="D206" s="113" t="s">
        <v>453</v>
      </c>
      <c r="E206" s="59">
        <f t="shared" si="10"/>
        <v>50</v>
      </c>
      <c r="F206" s="59">
        <f t="shared" si="10"/>
        <v>50</v>
      </c>
      <c r="G206" s="51">
        <f t="shared" si="11"/>
        <v>100</v>
      </c>
    </row>
    <row r="207" spans="1:7" ht="25.5" customHeight="1">
      <c r="A207" s="31"/>
      <c r="B207" s="30"/>
      <c r="C207" s="30" t="s">
        <v>32</v>
      </c>
      <c r="D207" s="14" t="s">
        <v>33</v>
      </c>
      <c r="E207" s="56">
        <f t="shared" si="10"/>
        <v>50</v>
      </c>
      <c r="F207" s="56">
        <f t="shared" si="10"/>
        <v>50</v>
      </c>
      <c r="G207" s="51">
        <f t="shared" si="11"/>
        <v>100</v>
      </c>
    </row>
    <row r="208" spans="1:7" ht="21.75" customHeight="1">
      <c r="A208" s="31"/>
      <c r="B208" s="30"/>
      <c r="C208" s="30" t="s">
        <v>34</v>
      </c>
      <c r="D208" s="20" t="s">
        <v>35</v>
      </c>
      <c r="E208" s="56">
        <v>50</v>
      </c>
      <c r="F208" s="59">
        <v>50</v>
      </c>
      <c r="G208" s="51">
        <f t="shared" si="11"/>
        <v>100</v>
      </c>
    </row>
    <row r="209" spans="1:7" ht="18.75">
      <c r="A209" s="36" t="s">
        <v>98</v>
      </c>
      <c r="B209" s="50"/>
      <c r="C209" s="50"/>
      <c r="D209" s="44" t="s">
        <v>82</v>
      </c>
      <c r="E209" s="58">
        <f>E216+E210</f>
        <v>653.624</v>
      </c>
      <c r="F209" s="58">
        <f>F216+F210</f>
        <v>493.13399999999996</v>
      </c>
      <c r="G209" s="54">
        <f t="shared" si="6"/>
        <v>75.44612804915364</v>
      </c>
    </row>
    <row r="210" spans="1:7" ht="19.5">
      <c r="A210" s="31" t="s">
        <v>132</v>
      </c>
      <c r="B210" s="30"/>
      <c r="C210" s="30"/>
      <c r="D210" s="20" t="s">
        <v>133</v>
      </c>
      <c r="E210" s="55">
        <f>E211</f>
        <v>250</v>
      </c>
      <c r="F210" s="55">
        <f>F211</f>
        <v>183.935</v>
      </c>
      <c r="G210" s="51">
        <f t="shared" si="6"/>
        <v>73.57400000000001</v>
      </c>
    </row>
    <row r="211" spans="1:7" ht="37.5">
      <c r="A211" s="31"/>
      <c r="B211" s="30" t="s">
        <v>5</v>
      </c>
      <c r="C211" s="30"/>
      <c r="D211" s="20" t="s">
        <v>4</v>
      </c>
      <c r="E211" s="56">
        <f>E212</f>
        <v>250</v>
      </c>
      <c r="F211" s="56">
        <f>F212</f>
        <v>183.935</v>
      </c>
      <c r="G211" s="51">
        <f t="shared" si="6"/>
        <v>73.57400000000001</v>
      </c>
    </row>
    <row r="212" spans="1:7" ht="37.5">
      <c r="A212" s="31"/>
      <c r="B212" s="30" t="s">
        <v>6</v>
      </c>
      <c r="C212" s="30"/>
      <c r="D212" s="20" t="s">
        <v>36</v>
      </c>
      <c r="E212" s="59">
        <f>E214</f>
        <v>250</v>
      </c>
      <c r="F212" s="59">
        <f>F214</f>
        <v>183.935</v>
      </c>
      <c r="G212" s="51">
        <f t="shared" si="6"/>
        <v>73.57400000000001</v>
      </c>
    </row>
    <row r="213" spans="1:7" ht="19.5" customHeight="1">
      <c r="A213" s="31"/>
      <c r="B213" s="30" t="s">
        <v>215</v>
      </c>
      <c r="C213" s="30"/>
      <c r="D213" s="20" t="s">
        <v>7</v>
      </c>
      <c r="E213" s="59">
        <f>E215</f>
        <v>250</v>
      </c>
      <c r="F213" s="59">
        <f>F215</f>
        <v>183.935</v>
      </c>
      <c r="G213" s="51">
        <f t="shared" si="6"/>
        <v>73.57400000000001</v>
      </c>
    </row>
    <row r="214" spans="1:7" ht="18.75">
      <c r="A214" s="13"/>
      <c r="B214" s="30"/>
      <c r="C214" s="30" t="s">
        <v>126</v>
      </c>
      <c r="D214" s="20" t="s">
        <v>127</v>
      </c>
      <c r="E214" s="56">
        <f>E215</f>
        <v>250</v>
      </c>
      <c r="F214" s="56">
        <f>F215</f>
        <v>183.935</v>
      </c>
      <c r="G214" s="51">
        <f t="shared" si="6"/>
        <v>73.57400000000001</v>
      </c>
    </row>
    <row r="215" spans="1:7" ht="18.75">
      <c r="A215" s="13"/>
      <c r="B215" s="30"/>
      <c r="C215" s="30" t="s">
        <v>125</v>
      </c>
      <c r="D215" s="20" t="s">
        <v>135</v>
      </c>
      <c r="E215" s="56">
        <v>250</v>
      </c>
      <c r="F215" s="59">
        <v>183.935</v>
      </c>
      <c r="G215" s="51">
        <f t="shared" si="6"/>
        <v>73.57400000000001</v>
      </c>
    </row>
    <row r="216" spans="1:7" ht="19.5">
      <c r="A216" s="31" t="s">
        <v>99</v>
      </c>
      <c r="B216" s="30"/>
      <c r="C216" s="30"/>
      <c r="D216" s="20" t="s">
        <v>83</v>
      </c>
      <c r="E216" s="55">
        <f>E217</f>
        <v>403.624</v>
      </c>
      <c r="F216" s="55">
        <f>F217</f>
        <v>309.19899999999996</v>
      </c>
      <c r="G216" s="51">
        <f t="shared" si="6"/>
        <v>76.60570233682832</v>
      </c>
    </row>
    <row r="217" spans="1:7" ht="37.5">
      <c r="A217" s="30"/>
      <c r="B217" s="30" t="s">
        <v>5</v>
      </c>
      <c r="C217" s="30"/>
      <c r="D217" s="20" t="s">
        <v>4</v>
      </c>
      <c r="E217" s="56">
        <f>E224+E228+E218</f>
        <v>403.624</v>
      </c>
      <c r="F217" s="56">
        <f>F224+F228+F218</f>
        <v>309.19899999999996</v>
      </c>
      <c r="G217" s="51">
        <f t="shared" si="6"/>
        <v>76.60570233682832</v>
      </c>
    </row>
    <row r="218" spans="1:7" ht="37.5">
      <c r="A218" s="13"/>
      <c r="B218" s="30" t="s">
        <v>6</v>
      </c>
      <c r="C218" s="30"/>
      <c r="D218" s="20" t="s">
        <v>36</v>
      </c>
      <c r="E218" s="56">
        <f>E219</f>
        <v>115.9</v>
      </c>
      <c r="F218" s="59">
        <f>F219</f>
        <v>72.6</v>
      </c>
      <c r="G218" s="51">
        <f t="shared" si="6"/>
        <v>62.6402070750647</v>
      </c>
    </row>
    <row r="219" spans="1:7" ht="56.25">
      <c r="A219" s="13"/>
      <c r="B219" s="30" t="s">
        <v>50</v>
      </c>
      <c r="C219" s="30"/>
      <c r="D219" s="14" t="s">
        <v>41</v>
      </c>
      <c r="E219" s="56">
        <f>E220+E222</f>
        <v>115.9</v>
      </c>
      <c r="F219" s="59">
        <f>F220+F222</f>
        <v>72.6</v>
      </c>
      <c r="G219" s="51">
        <f t="shared" si="6"/>
        <v>62.6402070750647</v>
      </c>
    </row>
    <row r="220" spans="1:7" ht="25.5" customHeight="1">
      <c r="A220" s="30"/>
      <c r="B220" s="30"/>
      <c r="C220" s="30" t="s">
        <v>32</v>
      </c>
      <c r="D220" s="14" t="s">
        <v>33</v>
      </c>
      <c r="E220" s="56">
        <f>E221</f>
        <v>101.4</v>
      </c>
      <c r="F220" s="59">
        <f>F221</f>
        <v>61.725</v>
      </c>
      <c r="G220" s="51">
        <f t="shared" si="6"/>
        <v>60.87278106508875</v>
      </c>
    </row>
    <row r="221" spans="1:7" ht="22.5" customHeight="1">
      <c r="A221" s="30"/>
      <c r="B221" s="30"/>
      <c r="C221" s="30" t="s">
        <v>34</v>
      </c>
      <c r="D221" s="20" t="s">
        <v>35</v>
      </c>
      <c r="E221" s="56">
        <v>101.4</v>
      </c>
      <c r="F221" s="59">
        <v>61.725</v>
      </c>
      <c r="G221" s="51">
        <f t="shared" si="6"/>
        <v>60.87278106508875</v>
      </c>
    </row>
    <row r="222" spans="1:7" ht="18.75">
      <c r="A222" s="30"/>
      <c r="B222" s="30"/>
      <c r="C222" s="30" t="s">
        <v>126</v>
      </c>
      <c r="D222" s="20" t="s">
        <v>127</v>
      </c>
      <c r="E222" s="56">
        <f>E223</f>
        <v>14.5</v>
      </c>
      <c r="F222" s="59">
        <f>F223</f>
        <v>10.875</v>
      </c>
      <c r="G222" s="51">
        <f t="shared" si="6"/>
        <v>75</v>
      </c>
    </row>
    <row r="223" spans="1:7" ht="18.75">
      <c r="A223" s="30"/>
      <c r="B223" s="30"/>
      <c r="C223" s="30" t="s">
        <v>129</v>
      </c>
      <c r="D223" s="20" t="s">
        <v>130</v>
      </c>
      <c r="E223" s="56">
        <v>14.5</v>
      </c>
      <c r="F223" s="59">
        <v>10.875</v>
      </c>
      <c r="G223" s="51">
        <f t="shared" si="6"/>
        <v>75</v>
      </c>
    </row>
    <row r="224" spans="1:7" ht="26.25" customHeight="1">
      <c r="A224" s="30"/>
      <c r="B224" s="114" t="s">
        <v>8</v>
      </c>
      <c r="C224" s="115"/>
      <c r="D224" s="20" t="s">
        <v>39</v>
      </c>
      <c r="E224" s="56">
        <f aca="true" t="shared" si="12" ref="E224:F226">E225</f>
        <v>193.213</v>
      </c>
      <c r="F224" s="56">
        <f t="shared" si="12"/>
        <v>193.213</v>
      </c>
      <c r="G224" s="51">
        <f t="shared" si="6"/>
        <v>100</v>
      </c>
    </row>
    <row r="225" spans="1:7" ht="37.5">
      <c r="A225" s="30"/>
      <c r="B225" s="30" t="s">
        <v>454</v>
      </c>
      <c r="C225" s="41"/>
      <c r="D225" s="20" t="s">
        <v>198</v>
      </c>
      <c r="E225" s="56">
        <f t="shared" si="12"/>
        <v>193.213</v>
      </c>
      <c r="F225" s="56">
        <f t="shared" si="12"/>
        <v>193.213</v>
      </c>
      <c r="G225" s="51">
        <f>F225/E225*100</f>
        <v>100</v>
      </c>
    </row>
    <row r="226" spans="1:7" ht="18.75">
      <c r="A226" s="30"/>
      <c r="B226" s="30"/>
      <c r="C226" s="30" t="s">
        <v>60</v>
      </c>
      <c r="D226" s="14" t="s">
        <v>164</v>
      </c>
      <c r="E226" s="56">
        <f t="shared" si="12"/>
        <v>193.213</v>
      </c>
      <c r="F226" s="56">
        <f t="shared" si="12"/>
        <v>193.213</v>
      </c>
      <c r="G226" s="51">
        <f>F226/E226*100</f>
        <v>100</v>
      </c>
    </row>
    <row r="227" spans="1:7" ht="18.75">
      <c r="A227" s="30"/>
      <c r="B227" s="30"/>
      <c r="C227" s="30" t="s">
        <v>163</v>
      </c>
      <c r="D227" s="20" t="s">
        <v>165</v>
      </c>
      <c r="E227" s="56">
        <v>193.213</v>
      </c>
      <c r="F227" s="59">
        <v>193.213</v>
      </c>
      <c r="G227" s="51">
        <f>F227/E227*100</f>
        <v>100</v>
      </c>
    </row>
    <row r="228" spans="1:7" ht="18.75">
      <c r="A228" s="30"/>
      <c r="B228" s="116" t="s">
        <v>9</v>
      </c>
      <c r="C228" s="107"/>
      <c r="D228" s="20" t="s">
        <v>127</v>
      </c>
      <c r="E228" s="56">
        <f aca="true" t="shared" si="13" ref="E228:F230">E229</f>
        <v>94.511</v>
      </c>
      <c r="F228" s="56">
        <f t="shared" si="13"/>
        <v>43.386</v>
      </c>
      <c r="G228" s="51">
        <f t="shared" si="6"/>
        <v>45.905767582609435</v>
      </c>
    </row>
    <row r="229" spans="1:7" ht="29.25" customHeight="1">
      <c r="A229" s="30"/>
      <c r="B229" s="41" t="s">
        <v>440</v>
      </c>
      <c r="C229" s="41"/>
      <c r="D229" s="127" t="s">
        <v>217</v>
      </c>
      <c r="E229" s="56">
        <f t="shared" si="13"/>
        <v>94.511</v>
      </c>
      <c r="F229" s="56">
        <f t="shared" si="13"/>
        <v>43.386</v>
      </c>
      <c r="G229" s="51">
        <f t="shared" si="6"/>
        <v>45.905767582609435</v>
      </c>
    </row>
    <row r="230" spans="1:7" ht="18.75">
      <c r="A230" s="30"/>
      <c r="B230" s="30"/>
      <c r="C230" s="30" t="s">
        <v>60</v>
      </c>
      <c r="D230" s="14" t="s">
        <v>164</v>
      </c>
      <c r="E230" s="56">
        <f t="shared" si="13"/>
        <v>94.511</v>
      </c>
      <c r="F230" s="56">
        <f t="shared" si="13"/>
        <v>43.386</v>
      </c>
      <c r="G230" s="51">
        <f t="shared" si="6"/>
        <v>45.905767582609435</v>
      </c>
    </row>
    <row r="231" spans="1:7" ht="18.75">
      <c r="A231" s="30"/>
      <c r="B231" s="30"/>
      <c r="C231" s="30" t="s">
        <v>163</v>
      </c>
      <c r="D231" s="20" t="s">
        <v>165</v>
      </c>
      <c r="E231" s="56">
        <v>94.511</v>
      </c>
      <c r="F231" s="59">
        <v>43.386</v>
      </c>
      <c r="G231" s="51">
        <f t="shared" si="6"/>
        <v>45.905767582609435</v>
      </c>
    </row>
    <row r="232" spans="1:7" ht="17.25" customHeight="1">
      <c r="A232" s="33" t="s">
        <v>100</v>
      </c>
      <c r="B232" s="30"/>
      <c r="C232" s="30"/>
      <c r="D232" s="44" t="s">
        <v>111</v>
      </c>
      <c r="E232" s="58">
        <f aca="true" t="shared" si="14" ref="E232:F236">E233</f>
        <v>35.1</v>
      </c>
      <c r="F232" s="58">
        <f t="shared" si="14"/>
        <v>19.922</v>
      </c>
      <c r="G232" s="54">
        <f t="shared" si="6"/>
        <v>56.75783475783476</v>
      </c>
    </row>
    <row r="233" spans="1:7" ht="17.25" customHeight="1">
      <c r="A233" s="13" t="s">
        <v>112</v>
      </c>
      <c r="B233" s="30"/>
      <c r="C233" s="30"/>
      <c r="D233" s="20" t="s">
        <v>80</v>
      </c>
      <c r="E233" s="55">
        <f t="shared" si="14"/>
        <v>35.1</v>
      </c>
      <c r="F233" s="55">
        <f t="shared" si="14"/>
        <v>19.922</v>
      </c>
      <c r="G233" s="51">
        <f t="shared" si="6"/>
        <v>56.75783475783476</v>
      </c>
    </row>
    <row r="234" spans="1:7" ht="37.5">
      <c r="A234" s="13"/>
      <c r="B234" s="30" t="s">
        <v>21</v>
      </c>
      <c r="C234" s="30"/>
      <c r="D234" s="20" t="s">
        <v>20</v>
      </c>
      <c r="E234" s="56">
        <f t="shared" si="14"/>
        <v>35.1</v>
      </c>
      <c r="F234" s="56">
        <f t="shared" si="14"/>
        <v>19.922</v>
      </c>
      <c r="G234" s="51">
        <f>F234/E234*100</f>
        <v>56.75783475783476</v>
      </c>
    </row>
    <row r="235" spans="1:7" ht="28.5" customHeight="1">
      <c r="A235" s="13"/>
      <c r="B235" s="30" t="s">
        <v>216</v>
      </c>
      <c r="C235" s="30"/>
      <c r="D235" s="113" t="s">
        <v>37</v>
      </c>
      <c r="E235" s="56">
        <f t="shared" si="14"/>
        <v>35.1</v>
      </c>
      <c r="F235" s="56">
        <f t="shared" si="14"/>
        <v>19.922</v>
      </c>
      <c r="G235" s="51">
        <f>F235/E235*100</f>
        <v>56.75783475783476</v>
      </c>
    </row>
    <row r="236" spans="1:7" ht="18.75">
      <c r="A236" s="13"/>
      <c r="B236" s="30"/>
      <c r="C236" s="30" t="s">
        <v>117</v>
      </c>
      <c r="D236" s="20" t="s">
        <v>138</v>
      </c>
      <c r="E236" s="56">
        <f t="shared" si="14"/>
        <v>35.1</v>
      </c>
      <c r="F236" s="56">
        <f t="shared" si="14"/>
        <v>19.922</v>
      </c>
      <c r="G236" s="51">
        <f>F236/E236*100</f>
        <v>56.75783475783476</v>
      </c>
    </row>
    <row r="237" spans="1:7" ht="18.75">
      <c r="A237" s="13"/>
      <c r="B237" s="30"/>
      <c r="C237" s="30" t="s">
        <v>118</v>
      </c>
      <c r="D237" s="20" t="s">
        <v>139</v>
      </c>
      <c r="E237" s="56">
        <v>35.1</v>
      </c>
      <c r="F237" s="59">
        <v>19.922</v>
      </c>
      <c r="G237" s="51">
        <f>F237/E237*100</f>
        <v>56.75783475783476</v>
      </c>
    </row>
    <row r="238" spans="1:7" ht="18.75">
      <c r="A238" s="13"/>
      <c r="B238" s="30"/>
      <c r="C238" s="30"/>
      <c r="D238" s="44" t="s">
        <v>101</v>
      </c>
      <c r="E238" s="57">
        <f>E14+E65+E78+E110+E197+E209+E232+E191</f>
        <v>29146.980000000003</v>
      </c>
      <c r="F238" s="57">
        <f>F14+F65+F78+F110+F197+F209+F232+F191</f>
        <v>19716.585999999996</v>
      </c>
      <c r="G238" s="54">
        <f>F238/E238*100</f>
        <v>67.64538212878313</v>
      </c>
    </row>
    <row r="239" spans="1:5" ht="18.75">
      <c r="A239" s="40"/>
      <c r="B239" s="67"/>
      <c r="C239" s="40"/>
      <c r="D239" s="72"/>
      <c r="E239" s="6"/>
    </row>
    <row r="240" spans="1:5" ht="18.75">
      <c r="A240" s="40"/>
      <c r="B240" s="66"/>
      <c r="C240" s="39"/>
      <c r="D240" s="72"/>
      <c r="E240" s="6"/>
    </row>
    <row r="241" spans="1:5" ht="18.75">
      <c r="A241" s="11"/>
      <c r="B241" s="63"/>
      <c r="C241" s="11"/>
      <c r="D241" s="73"/>
      <c r="E241" s="6"/>
    </row>
    <row r="242" spans="1:5" ht="18.75">
      <c r="A242" s="11"/>
      <c r="B242" s="63"/>
      <c r="C242" s="11"/>
      <c r="D242" s="74"/>
      <c r="E242" s="6"/>
    </row>
    <row r="243" spans="1:5" ht="18.75">
      <c r="A243" s="11"/>
      <c r="B243" s="63"/>
      <c r="C243" s="11"/>
      <c r="D243" s="69"/>
      <c r="E243" s="6"/>
    </row>
    <row r="244" spans="1:5" ht="18.75">
      <c r="A244" s="11"/>
      <c r="B244" s="63"/>
      <c r="C244" s="11"/>
      <c r="D244" s="69"/>
      <c r="E244" s="6"/>
    </row>
    <row r="245" spans="1:5" ht="18.75">
      <c r="A245" s="11"/>
      <c r="B245" s="63"/>
      <c r="C245" s="11"/>
      <c r="D245" s="69"/>
      <c r="E245" s="6"/>
    </row>
    <row r="246" spans="1:5" ht="18.75">
      <c r="A246" s="11"/>
      <c r="B246" s="63"/>
      <c r="C246" s="11"/>
      <c r="D246" s="69"/>
      <c r="E246" s="6"/>
    </row>
    <row r="247" spans="1:5" ht="18.75">
      <c r="A247" s="11"/>
      <c r="B247" s="63"/>
      <c r="C247" s="11"/>
      <c r="D247" s="69"/>
      <c r="E247" s="6"/>
    </row>
    <row r="248" spans="1:5" ht="18.75">
      <c r="A248" s="11"/>
      <c r="B248" s="63"/>
      <c r="C248" s="11"/>
      <c r="D248" s="69"/>
      <c r="E248" s="6"/>
    </row>
    <row r="249" spans="1:5" ht="18.75">
      <c r="A249" s="11"/>
      <c r="B249" s="63"/>
      <c r="C249" s="11"/>
      <c r="D249" s="69"/>
      <c r="E249" s="6"/>
    </row>
    <row r="250" spans="1:5" ht="18.75">
      <c r="A250" s="11"/>
      <c r="B250" s="63"/>
      <c r="C250" s="11"/>
      <c r="D250" s="69"/>
      <c r="E250" s="6"/>
    </row>
    <row r="251" spans="1:5" ht="18.75">
      <c r="A251" s="11"/>
      <c r="B251" s="63"/>
      <c r="C251" s="11"/>
      <c r="D251" s="69"/>
      <c r="E251" s="6"/>
    </row>
    <row r="252" spans="1:5" ht="18.75">
      <c r="A252" s="11"/>
      <c r="B252" s="63"/>
      <c r="C252" s="11"/>
      <c r="D252" s="69"/>
      <c r="E252" s="6"/>
    </row>
    <row r="253" spans="1:5" ht="18.75">
      <c r="A253" s="11"/>
      <c r="B253" s="63"/>
      <c r="C253" s="11"/>
      <c r="D253" s="69"/>
      <c r="E253" s="6"/>
    </row>
    <row r="254" spans="1:5" ht="18.75">
      <c r="A254" s="11"/>
      <c r="B254" s="63"/>
      <c r="C254" s="11"/>
      <c r="D254" s="69"/>
      <c r="E254" s="6"/>
    </row>
    <row r="255" spans="1:5" ht="18.75">
      <c r="A255" s="11"/>
      <c r="B255" s="63"/>
      <c r="C255" s="11"/>
      <c r="D255" s="69"/>
      <c r="E255" s="6"/>
    </row>
    <row r="256" spans="1:5" ht="18.75">
      <c r="A256" s="11"/>
      <c r="B256" s="63"/>
      <c r="C256" s="11"/>
      <c r="D256" s="69"/>
      <c r="E256" s="6"/>
    </row>
    <row r="257" spans="1:5" ht="18.75">
      <c r="A257" s="11"/>
      <c r="B257" s="63"/>
      <c r="C257" s="11"/>
      <c r="D257" s="69"/>
      <c r="E257" s="6"/>
    </row>
    <row r="258" spans="1:5" ht="18.75">
      <c r="A258" s="11"/>
      <c r="B258" s="63"/>
      <c r="C258" s="11"/>
      <c r="D258" s="69"/>
      <c r="E258" s="6"/>
    </row>
    <row r="259" spans="1:5" ht="18.75">
      <c r="A259" s="11"/>
      <c r="B259" s="63"/>
      <c r="C259" s="11"/>
      <c r="D259" s="69"/>
      <c r="E259" s="6"/>
    </row>
    <row r="260" spans="1:5" ht="18.75">
      <c r="A260" s="11"/>
      <c r="B260" s="63"/>
      <c r="C260" s="11"/>
      <c r="D260" s="69"/>
      <c r="E260" s="6"/>
    </row>
    <row r="261" spans="1:5" ht="18.75">
      <c r="A261" s="11"/>
      <c r="B261" s="63"/>
      <c r="C261" s="11"/>
      <c r="D261" s="69"/>
      <c r="E261" s="6"/>
    </row>
    <row r="262" spans="1:5" ht="18.75">
      <c r="A262" s="11"/>
      <c r="B262" s="63"/>
      <c r="C262" s="11"/>
      <c r="D262" s="69"/>
      <c r="E262" s="6"/>
    </row>
    <row r="263" spans="1:5" ht="18.75">
      <c r="A263" s="11"/>
      <c r="B263" s="63"/>
      <c r="C263" s="11"/>
      <c r="D263" s="69"/>
      <c r="E263" s="6"/>
    </row>
    <row r="264" spans="1:5" ht="18.75">
      <c r="A264" s="11"/>
      <c r="B264" s="63"/>
      <c r="C264" s="11"/>
      <c r="D264" s="69"/>
      <c r="E264" s="6"/>
    </row>
    <row r="265" spans="1:5" ht="18.75">
      <c r="A265" s="11"/>
      <c r="B265" s="63"/>
      <c r="C265" s="11"/>
      <c r="D265" s="69"/>
      <c r="E265" s="6"/>
    </row>
    <row r="266" spans="1:5" ht="18.75">
      <c r="A266" s="11"/>
      <c r="B266" s="63"/>
      <c r="C266" s="11"/>
      <c r="D266" s="69"/>
      <c r="E266" s="6"/>
    </row>
    <row r="267" spans="1:5" ht="18.75">
      <c r="A267" s="11"/>
      <c r="B267" s="63"/>
      <c r="C267" s="11"/>
      <c r="D267" s="69"/>
      <c r="E267" s="6"/>
    </row>
    <row r="268" spans="1:5" ht="18.75">
      <c r="A268" s="11"/>
      <c r="B268" s="63"/>
      <c r="C268" s="11"/>
      <c r="D268" s="69"/>
      <c r="E268" s="6"/>
    </row>
    <row r="269" spans="1:5" ht="18.75">
      <c r="A269" s="11"/>
      <c r="B269" s="63"/>
      <c r="C269" s="11"/>
      <c r="D269" s="69"/>
      <c r="E269" s="6"/>
    </row>
    <row r="270" spans="1:5" ht="18.75">
      <c r="A270" s="11"/>
      <c r="B270" s="63"/>
      <c r="C270" s="11"/>
      <c r="D270" s="69"/>
      <c r="E270" s="6"/>
    </row>
    <row r="271" spans="1:5" ht="18.75">
      <c r="A271" s="11"/>
      <c r="B271" s="63"/>
      <c r="C271" s="11"/>
      <c r="D271" s="69"/>
      <c r="E271" s="6"/>
    </row>
    <row r="272" spans="1:5" ht="18.75">
      <c r="A272" s="11"/>
      <c r="B272" s="63"/>
      <c r="C272" s="11"/>
      <c r="D272" s="69"/>
      <c r="E272" s="6"/>
    </row>
    <row r="273" spans="1:5" ht="18.75">
      <c r="A273" s="11"/>
      <c r="B273" s="63"/>
      <c r="C273" s="11"/>
      <c r="D273" s="69"/>
      <c r="E273" s="6"/>
    </row>
    <row r="274" spans="1:5" ht="18.75">
      <c r="A274" s="11"/>
      <c r="B274" s="63"/>
      <c r="C274" s="11"/>
      <c r="D274" s="69"/>
      <c r="E274" s="6"/>
    </row>
    <row r="275" spans="1:5" ht="18.75">
      <c r="A275" s="11"/>
      <c r="B275" s="63"/>
      <c r="C275" s="11"/>
      <c r="D275" s="69"/>
      <c r="E275" s="6"/>
    </row>
    <row r="276" spans="1:5" ht="18.75">
      <c r="A276" s="11"/>
      <c r="B276" s="63"/>
      <c r="C276" s="11"/>
      <c r="D276" s="69"/>
      <c r="E276" s="6"/>
    </row>
    <row r="277" spans="1:5" ht="18.75">
      <c r="A277" s="11"/>
      <c r="B277" s="63"/>
      <c r="C277" s="11"/>
      <c r="D277" s="69"/>
      <c r="E277" s="6"/>
    </row>
    <row r="278" spans="1:5" ht="18.75">
      <c r="A278" s="11"/>
      <c r="B278" s="63"/>
      <c r="C278" s="11"/>
      <c r="D278" s="69"/>
      <c r="E278" s="6"/>
    </row>
    <row r="279" spans="1:5" ht="18.75">
      <c r="A279" s="11"/>
      <c r="B279" s="63"/>
      <c r="C279" s="11"/>
      <c r="D279" s="69"/>
      <c r="E279" s="6"/>
    </row>
    <row r="280" spans="1:5" ht="18.75">
      <c r="A280" s="11"/>
      <c r="B280" s="63"/>
      <c r="C280" s="11"/>
      <c r="D280" s="69"/>
      <c r="E280" s="6"/>
    </row>
    <row r="281" spans="1:5" ht="18.75">
      <c r="A281" s="11"/>
      <c r="B281" s="63"/>
      <c r="C281" s="11"/>
      <c r="D281" s="69"/>
      <c r="E281" s="6"/>
    </row>
    <row r="282" spans="1:5" ht="18.75">
      <c r="A282" s="11"/>
      <c r="B282" s="63"/>
      <c r="C282" s="11"/>
      <c r="D282" s="69"/>
      <c r="E282" s="6"/>
    </row>
    <row r="283" spans="1:5" ht="18.75">
      <c r="A283" s="11"/>
      <c r="B283" s="63"/>
      <c r="C283" s="11"/>
      <c r="D283" s="69"/>
      <c r="E283" s="6"/>
    </row>
    <row r="284" spans="1:5" ht="18.75">
      <c r="A284" s="11"/>
      <c r="B284" s="63"/>
      <c r="C284" s="11"/>
      <c r="D284" s="69"/>
      <c r="E284" s="6"/>
    </row>
    <row r="285" spans="1:5" ht="18.75">
      <c r="A285" s="11"/>
      <c r="B285" s="63"/>
      <c r="C285" s="11"/>
      <c r="D285" s="69"/>
      <c r="E285" s="6"/>
    </row>
    <row r="286" spans="1:5" ht="18.75">
      <c r="A286" s="11"/>
      <c r="B286" s="63"/>
      <c r="C286" s="11"/>
      <c r="D286" s="69"/>
      <c r="E286" s="6"/>
    </row>
    <row r="287" spans="1:5" ht="18.75">
      <c r="A287" s="11"/>
      <c r="B287" s="63"/>
      <c r="C287" s="11"/>
      <c r="D287" s="69"/>
      <c r="E287" s="6"/>
    </row>
    <row r="288" spans="1:5" ht="18.75">
      <c r="A288" s="11"/>
      <c r="B288" s="63"/>
      <c r="C288" s="11"/>
      <c r="D288" s="69"/>
      <c r="E288" s="6"/>
    </row>
    <row r="289" spans="1:5" ht="18.75">
      <c r="A289" s="11"/>
      <c r="B289" s="63"/>
      <c r="C289" s="11"/>
      <c r="D289" s="69"/>
      <c r="E289" s="6"/>
    </row>
    <row r="290" spans="1:5" ht="18.75">
      <c r="A290" s="11"/>
      <c r="B290" s="63"/>
      <c r="C290" s="11"/>
      <c r="D290" s="69"/>
      <c r="E290" s="6"/>
    </row>
    <row r="291" spans="1:5" ht="18.75">
      <c r="A291" s="11"/>
      <c r="B291" s="63"/>
      <c r="C291" s="11"/>
      <c r="D291" s="69"/>
      <c r="E291" s="6"/>
    </row>
    <row r="292" spans="1:5" ht="18.75">
      <c r="A292" s="11"/>
      <c r="B292" s="63"/>
      <c r="C292" s="11"/>
      <c r="D292" s="69"/>
      <c r="E292" s="6"/>
    </row>
    <row r="293" spans="1:5" ht="18.75">
      <c r="A293" s="11"/>
      <c r="B293" s="63"/>
      <c r="C293" s="11"/>
      <c r="D293" s="69"/>
      <c r="E293" s="6"/>
    </row>
    <row r="294" spans="1:5" ht="18.75">
      <c r="A294" s="11"/>
      <c r="B294" s="63"/>
      <c r="C294" s="11"/>
      <c r="D294" s="69"/>
      <c r="E294" s="6"/>
    </row>
    <row r="295" spans="1:5" ht="18.75">
      <c r="A295" s="11"/>
      <c r="B295" s="63"/>
      <c r="C295" s="11"/>
      <c r="D295" s="69"/>
      <c r="E295" s="6"/>
    </row>
    <row r="296" spans="1:5" ht="18.75">
      <c r="A296" s="11"/>
      <c r="B296" s="63"/>
      <c r="C296" s="11"/>
      <c r="D296" s="69"/>
      <c r="E296" s="6"/>
    </row>
    <row r="297" spans="1:5" ht="18.75">
      <c r="A297" s="11"/>
      <c r="B297" s="63"/>
      <c r="C297" s="11"/>
      <c r="D297" s="69"/>
      <c r="E297" s="6"/>
    </row>
    <row r="298" spans="1:5" ht="18.75">
      <c r="A298" s="11"/>
      <c r="B298" s="63"/>
      <c r="C298" s="11"/>
      <c r="D298" s="69"/>
      <c r="E298" s="6"/>
    </row>
    <row r="299" spans="1:5" ht="18.75">
      <c r="A299" s="11"/>
      <c r="B299" s="63"/>
      <c r="C299" s="11"/>
      <c r="D299" s="69"/>
      <c r="E299" s="6"/>
    </row>
    <row r="300" spans="1:5" ht="18.75">
      <c r="A300" s="11"/>
      <c r="B300" s="63"/>
      <c r="C300" s="11"/>
      <c r="D300" s="69"/>
      <c r="E300" s="6"/>
    </row>
    <row r="301" spans="1:5" ht="18.75">
      <c r="A301" s="11"/>
      <c r="B301" s="63"/>
      <c r="C301" s="11"/>
      <c r="D301" s="69"/>
      <c r="E301" s="6"/>
    </row>
    <row r="302" spans="1:5" ht="18.75">
      <c r="A302" s="11"/>
      <c r="B302" s="63"/>
      <c r="C302" s="11"/>
      <c r="D302" s="69"/>
      <c r="E302" s="6"/>
    </row>
    <row r="303" spans="1:5" ht="18.75">
      <c r="A303" s="11"/>
      <c r="B303" s="63"/>
      <c r="C303" s="11"/>
      <c r="D303" s="69"/>
      <c r="E303" s="6"/>
    </row>
    <row r="304" ht="18.75">
      <c r="D304" s="69"/>
    </row>
    <row r="305" ht="18.75">
      <c r="D305" s="69"/>
    </row>
  </sheetData>
  <sheetProtection/>
  <mergeCells count="1">
    <mergeCell ref="A6:G9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zoomScale="75" zoomScaleNormal="75" zoomScaleSheetLayoutView="50" zoomScalePageLayoutView="0" workbookViewId="0" topLeftCell="C1">
      <selection activeCell="C5" sqref="C5"/>
    </sheetView>
  </sheetViews>
  <sheetFormatPr defaultColWidth="9.00390625" defaultRowHeight="12.75"/>
  <cols>
    <col min="1" max="1" width="24.625" style="10" customWidth="1"/>
    <col min="2" max="2" width="13.375" style="10" customWidth="1"/>
    <col min="3" max="3" width="155.25390625" style="5" customWidth="1"/>
    <col min="4" max="6" width="27.125" style="5" customWidth="1"/>
    <col min="7" max="7" width="21.875" style="64" customWidth="1"/>
  </cols>
  <sheetData>
    <row r="1" spans="1:6" ht="18.75">
      <c r="A1" s="11"/>
      <c r="B1" s="11"/>
      <c r="C1" s="6"/>
      <c r="D1" s="123"/>
      <c r="E1" s="123"/>
      <c r="F1" s="123" t="s">
        <v>143</v>
      </c>
    </row>
    <row r="2" spans="1:6" ht="18.75">
      <c r="A2" s="11"/>
      <c r="B2" s="11"/>
      <c r="C2" s="6"/>
      <c r="D2" s="123"/>
      <c r="E2" s="123"/>
      <c r="F2" s="123" t="s">
        <v>409</v>
      </c>
    </row>
    <row r="3" spans="1:6" ht="18.75">
      <c r="A3" s="11"/>
      <c r="B3" s="11"/>
      <c r="C3" s="12"/>
      <c r="D3" s="123"/>
      <c r="E3" s="123"/>
      <c r="F3" s="123" t="s">
        <v>51</v>
      </c>
    </row>
    <row r="4" spans="1:6" ht="18.75">
      <c r="A4" s="11"/>
      <c r="B4" s="11"/>
      <c r="C4" s="6"/>
      <c r="D4" s="123"/>
      <c r="E4" s="123"/>
      <c r="F4" s="123" t="s">
        <v>461</v>
      </c>
    </row>
    <row r="5" spans="1:6" ht="26.25" customHeight="1">
      <c r="A5" s="11"/>
      <c r="B5" s="11"/>
      <c r="C5" s="6"/>
      <c r="D5" s="6"/>
      <c r="E5" s="6"/>
      <c r="F5" s="6"/>
    </row>
    <row r="6" spans="1:7" ht="9" customHeight="1">
      <c r="A6" s="216" t="s">
        <v>473</v>
      </c>
      <c r="B6" s="216"/>
      <c r="C6" s="216"/>
      <c r="D6" s="216"/>
      <c r="E6" s="85"/>
      <c r="F6" s="85"/>
      <c r="G6" s="85"/>
    </row>
    <row r="7" spans="1:7" ht="10.5" customHeight="1">
      <c r="A7" s="216"/>
      <c r="B7" s="216"/>
      <c r="C7" s="216"/>
      <c r="D7" s="216"/>
      <c r="E7" s="85"/>
      <c r="F7" s="85"/>
      <c r="G7" s="85"/>
    </row>
    <row r="8" spans="1:7" ht="16.5" customHeight="1">
      <c r="A8" s="216"/>
      <c r="B8" s="216"/>
      <c r="C8" s="216"/>
      <c r="D8" s="216"/>
      <c r="E8" s="85"/>
      <c r="F8" s="85"/>
      <c r="G8" s="85"/>
    </row>
    <row r="9" spans="1:7" ht="12.75">
      <c r="A9" s="216"/>
      <c r="B9" s="216"/>
      <c r="C9" s="216"/>
      <c r="D9" s="216"/>
      <c r="E9" s="85"/>
      <c r="F9" s="85"/>
      <c r="G9" s="85"/>
    </row>
    <row r="10" spans="1:6" ht="15.75" customHeight="1">
      <c r="A10" s="11"/>
      <c r="B10" s="11"/>
      <c r="C10" s="6"/>
      <c r="D10" s="6"/>
      <c r="E10" s="6"/>
      <c r="F10" s="6"/>
    </row>
    <row r="11" spans="1:6" ht="18.75">
      <c r="A11" s="11"/>
      <c r="B11" s="11"/>
      <c r="C11" s="6"/>
      <c r="D11" s="7"/>
      <c r="E11" s="7"/>
      <c r="F11" s="7" t="s">
        <v>43</v>
      </c>
    </row>
    <row r="12" spans="1:7" ht="66.75" customHeight="1">
      <c r="A12" s="16" t="s">
        <v>45</v>
      </c>
      <c r="B12" s="16" t="s">
        <v>46</v>
      </c>
      <c r="C12" s="16" t="s">
        <v>85</v>
      </c>
      <c r="D12" s="19" t="s">
        <v>406</v>
      </c>
      <c r="E12" s="19" t="s">
        <v>410</v>
      </c>
      <c r="F12" s="19" t="s">
        <v>408</v>
      </c>
      <c r="G12" s="82"/>
    </row>
    <row r="13" spans="1:7" ht="21" customHeight="1">
      <c r="A13" s="86">
        <v>1</v>
      </c>
      <c r="B13" s="86">
        <v>2</v>
      </c>
      <c r="C13" s="86">
        <v>3</v>
      </c>
      <c r="D13" s="86">
        <v>4</v>
      </c>
      <c r="E13" s="86">
        <v>4</v>
      </c>
      <c r="F13" s="86">
        <v>4</v>
      </c>
      <c r="G13" s="82"/>
    </row>
    <row r="14" spans="1:7" ht="36.75" customHeight="1">
      <c r="A14" s="221" t="s">
        <v>49</v>
      </c>
      <c r="B14" s="222"/>
      <c r="C14" s="222"/>
      <c r="D14" s="93">
        <f>D15+D98+D109+D114</f>
        <v>18320.284</v>
      </c>
      <c r="E14" s="93">
        <f>E15+E98+E109+E114</f>
        <v>12197.467999999999</v>
      </c>
      <c r="F14" s="93">
        <f>E14/D14*100</f>
        <v>66.57903338179692</v>
      </c>
      <c r="G14" s="82"/>
    </row>
    <row r="15" spans="1:7" ht="37.5">
      <c r="A15" s="50" t="s">
        <v>158</v>
      </c>
      <c r="B15" s="118"/>
      <c r="C15" s="119" t="s">
        <v>157</v>
      </c>
      <c r="D15" s="58">
        <f>D16+D34+D63+D38+D88</f>
        <v>17296.595</v>
      </c>
      <c r="E15" s="58">
        <f>E16+E34+E63+E38+E88</f>
        <v>11599.118999999999</v>
      </c>
      <c r="F15" s="93">
        <f aca="true" t="shared" si="0" ref="F15:F88">E15/D15*100</f>
        <v>67.0601294647877</v>
      </c>
      <c r="G15" s="82"/>
    </row>
    <row r="16" spans="1:7" ht="22.5" customHeight="1">
      <c r="A16" s="30" t="s">
        <v>160</v>
      </c>
      <c r="B16" s="30"/>
      <c r="C16" s="15" t="s">
        <v>27</v>
      </c>
      <c r="D16" s="56">
        <f>D17+D25+D28+D31</f>
        <v>4891.506</v>
      </c>
      <c r="E16" s="56">
        <f>E17+E25+E28+E31</f>
        <v>3204.5739999999996</v>
      </c>
      <c r="F16" s="208">
        <f t="shared" si="0"/>
        <v>65.51303422708669</v>
      </c>
      <c r="G16" s="82"/>
    </row>
    <row r="17" spans="1:7" ht="22.5" customHeight="1">
      <c r="A17" s="30" t="s">
        <v>206</v>
      </c>
      <c r="B17" s="30"/>
      <c r="C17" s="15" t="s">
        <v>0</v>
      </c>
      <c r="D17" s="56">
        <f>D18+D23</f>
        <v>2580.568</v>
      </c>
      <c r="E17" s="56">
        <f>E18+E23</f>
        <v>1687.677</v>
      </c>
      <c r="F17" s="208">
        <f t="shared" si="0"/>
        <v>65.39943919323187</v>
      </c>
      <c r="G17" s="82"/>
    </row>
    <row r="18" spans="1:7" ht="18.75">
      <c r="A18" s="30"/>
      <c r="B18" s="30" t="s">
        <v>117</v>
      </c>
      <c r="C18" s="21" t="s">
        <v>138</v>
      </c>
      <c r="D18" s="56">
        <f>D19</f>
        <v>2144.75</v>
      </c>
      <c r="E18" s="56">
        <f>E19</f>
        <v>1542.405</v>
      </c>
      <c r="F18" s="208">
        <f t="shared" si="0"/>
        <v>71.91537475230213</v>
      </c>
      <c r="G18" s="82"/>
    </row>
    <row r="19" spans="1:7" ht="22.5" customHeight="1">
      <c r="A19" s="30"/>
      <c r="B19" s="30" t="s">
        <v>118</v>
      </c>
      <c r="C19" s="21" t="s">
        <v>139</v>
      </c>
      <c r="D19" s="56">
        <f>2!E88</f>
        <v>2144.75</v>
      </c>
      <c r="E19" s="56">
        <f>2!F88</f>
        <v>1542.405</v>
      </c>
      <c r="F19" s="208">
        <f t="shared" si="0"/>
        <v>71.91537475230213</v>
      </c>
      <c r="G19" s="82"/>
    </row>
    <row r="20" spans="1:7" ht="18.75" hidden="1">
      <c r="A20" s="30" t="s">
        <v>104</v>
      </c>
      <c r="B20" s="30"/>
      <c r="C20" s="21" t="s">
        <v>106</v>
      </c>
      <c r="D20" s="56"/>
      <c r="E20" s="56"/>
      <c r="F20" s="208" t="e">
        <f t="shared" si="0"/>
        <v>#DIV/0!</v>
      </c>
      <c r="G20" s="82"/>
    </row>
    <row r="21" spans="1:7" ht="59.25" customHeight="1" hidden="1">
      <c r="A21" s="30" t="s">
        <v>105</v>
      </c>
      <c r="B21" s="30"/>
      <c r="C21" s="21" t="s">
        <v>107</v>
      </c>
      <c r="D21" s="56"/>
      <c r="E21" s="56"/>
      <c r="F21" s="208" t="e">
        <f t="shared" si="0"/>
        <v>#DIV/0!</v>
      </c>
      <c r="G21" s="82"/>
    </row>
    <row r="22" spans="1:7" ht="18.75" hidden="1">
      <c r="A22" s="30"/>
      <c r="B22" s="30" t="s">
        <v>60</v>
      </c>
      <c r="C22" s="21" t="s">
        <v>61</v>
      </c>
      <c r="D22" s="56"/>
      <c r="E22" s="56"/>
      <c r="F22" s="208" t="e">
        <f t="shared" si="0"/>
        <v>#DIV/0!</v>
      </c>
      <c r="G22" s="82"/>
    </row>
    <row r="23" spans="1:7" ht="18.75">
      <c r="A23" s="30"/>
      <c r="B23" s="30" t="s">
        <v>60</v>
      </c>
      <c r="C23" s="14" t="s">
        <v>164</v>
      </c>
      <c r="D23" s="56">
        <f>D24</f>
        <v>435.818</v>
      </c>
      <c r="E23" s="56">
        <f>E24</f>
        <v>145.272</v>
      </c>
      <c r="F23" s="208">
        <f t="shared" si="0"/>
        <v>33.3331803642805</v>
      </c>
      <c r="G23" s="82"/>
    </row>
    <row r="24" spans="1:7" ht="22.5" customHeight="1">
      <c r="A24" s="30"/>
      <c r="B24" s="30" t="s">
        <v>163</v>
      </c>
      <c r="C24" s="20" t="s">
        <v>165</v>
      </c>
      <c r="D24" s="56">
        <f>2!E91</f>
        <v>435.818</v>
      </c>
      <c r="E24" s="56">
        <f>2!F91</f>
        <v>145.272</v>
      </c>
      <c r="F24" s="208">
        <f t="shared" si="0"/>
        <v>33.3331803642805</v>
      </c>
      <c r="G24" s="82"/>
    </row>
    <row r="25" spans="1:7" ht="22.5" customHeight="1">
      <c r="A25" s="108" t="s">
        <v>224</v>
      </c>
      <c r="B25" s="35"/>
      <c r="C25" s="14" t="s">
        <v>225</v>
      </c>
      <c r="D25" s="56">
        <f>D26</f>
        <v>445.142</v>
      </c>
      <c r="E25" s="56">
        <f>E26</f>
        <v>194.37</v>
      </c>
      <c r="F25" s="208">
        <f t="shared" si="0"/>
        <v>43.66471822474626</v>
      </c>
      <c r="G25" s="82"/>
    </row>
    <row r="26" spans="1:7" ht="18.75">
      <c r="A26" s="30"/>
      <c r="B26" s="30" t="s">
        <v>117</v>
      </c>
      <c r="C26" s="21" t="s">
        <v>138</v>
      </c>
      <c r="D26" s="56">
        <f>D27</f>
        <v>445.142</v>
      </c>
      <c r="E26" s="56">
        <f>E27</f>
        <v>194.37</v>
      </c>
      <c r="F26" s="208">
        <f t="shared" si="0"/>
        <v>43.66471822474626</v>
      </c>
      <c r="G26" s="82"/>
    </row>
    <row r="27" spans="1:7" ht="18" customHeight="1">
      <c r="A27" s="30"/>
      <c r="B27" s="30" t="s">
        <v>118</v>
      </c>
      <c r="C27" s="21" t="s">
        <v>139</v>
      </c>
      <c r="D27" s="56">
        <f>2!E94</f>
        <v>445.142</v>
      </c>
      <c r="E27" s="56">
        <f>2!F94</f>
        <v>194.37</v>
      </c>
      <c r="F27" s="208">
        <f t="shared" si="0"/>
        <v>43.66471822474626</v>
      </c>
      <c r="G27" s="82"/>
    </row>
    <row r="28" spans="1:7" ht="22.5" customHeight="1">
      <c r="A28" s="108" t="s">
        <v>207</v>
      </c>
      <c r="B28" s="35"/>
      <c r="C28" s="14" t="s">
        <v>22</v>
      </c>
      <c r="D28" s="56">
        <f>D29</f>
        <v>700</v>
      </c>
      <c r="E28" s="56">
        <f>E29</f>
        <v>199.727</v>
      </c>
      <c r="F28" s="208">
        <f t="shared" si="0"/>
        <v>28.532428571428568</v>
      </c>
      <c r="G28" s="82"/>
    </row>
    <row r="29" spans="1:7" ht="18.75">
      <c r="A29" s="30"/>
      <c r="B29" s="30" t="s">
        <v>117</v>
      </c>
      <c r="C29" s="21" t="s">
        <v>138</v>
      </c>
      <c r="D29" s="56">
        <f>D30</f>
        <v>700</v>
      </c>
      <c r="E29" s="56">
        <f>E30</f>
        <v>199.727</v>
      </c>
      <c r="F29" s="208">
        <f t="shared" si="0"/>
        <v>28.532428571428568</v>
      </c>
      <c r="G29" s="82"/>
    </row>
    <row r="30" spans="1:7" ht="18" customHeight="1">
      <c r="A30" s="30"/>
      <c r="B30" s="30" t="s">
        <v>118</v>
      </c>
      <c r="C30" s="21" t="s">
        <v>139</v>
      </c>
      <c r="D30" s="56">
        <f>2!E97</f>
        <v>700</v>
      </c>
      <c r="E30" s="56">
        <f>2!F97</f>
        <v>199.727</v>
      </c>
      <c r="F30" s="208">
        <f t="shared" si="0"/>
        <v>28.532428571428568</v>
      </c>
      <c r="G30" s="82"/>
    </row>
    <row r="31" spans="1:7" ht="26.25" customHeight="1">
      <c r="A31" s="108" t="s">
        <v>437</v>
      </c>
      <c r="B31" s="35"/>
      <c r="C31" s="211" t="s">
        <v>444</v>
      </c>
      <c r="D31" s="56">
        <f>D32</f>
        <v>1165.796</v>
      </c>
      <c r="E31" s="56">
        <f>E32</f>
        <v>1122.8</v>
      </c>
      <c r="F31" s="208">
        <f t="shared" si="0"/>
        <v>96.31187617730717</v>
      </c>
      <c r="G31" s="82"/>
    </row>
    <row r="32" spans="1:7" ht="18.75">
      <c r="A32" s="30"/>
      <c r="B32" s="30" t="s">
        <v>117</v>
      </c>
      <c r="C32" s="21" t="s">
        <v>138</v>
      </c>
      <c r="D32" s="56">
        <f>D33</f>
        <v>1165.796</v>
      </c>
      <c r="E32" s="56">
        <f>E33</f>
        <v>1122.8</v>
      </c>
      <c r="F32" s="208">
        <f t="shared" si="0"/>
        <v>96.31187617730717</v>
      </c>
      <c r="G32" s="82"/>
    </row>
    <row r="33" spans="1:7" ht="18" customHeight="1">
      <c r="A33" s="30"/>
      <c r="B33" s="30" t="s">
        <v>118</v>
      </c>
      <c r="C33" s="21" t="s">
        <v>139</v>
      </c>
      <c r="D33" s="56">
        <f>2!E100</f>
        <v>1165.796</v>
      </c>
      <c r="E33" s="56">
        <f>2!F100</f>
        <v>1122.8</v>
      </c>
      <c r="F33" s="208">
        <f t="shared" si="0"/>
        <v>96.31187617730717</v>
      </c>
      <c r="G33" s="82"/>
    </row>
    <row r="34" spans="1:7" ht="18.75">
      <c r="A34" s="30" t="s">
        <v>29</v>
      </c>
      <c r="B34" s="30"/>
      <c r="C34" s="20" t="s">
        <v>28</v>
      </c>
      <c r="D34" s="56">
        <f aca="true" t="shared" si="1" ref="D34:E36">D35</f>
        <v>53</v>
      </c>
      <c r="E34" s="56">
        <f t="shared" si="1"/>
        <v>47.656</v>
      </c>
      <c r="F34" s="208">
        <f t="shared" si="0"/>
        <v>89.91698113207546</v>
      </c>
      <c r="G34" s="82"/>
    </row>
    <row r="35" spans="1:7" ht="18.75">
      <c r="A35" s="30" t="s">
        <v>208</v>
      </c>
      <c r="B35" s="30"/>
      <c r="C35" s="20" t="s">
        <v>30</v>
      </c>
      <c r="D35" s="51">
        <f t="shared" si="1"/>
        <v>53</v>
      </c>
      <c r="E35" s="51">
        <f t="shared" si="1"/>
        <v>47.656</v>
      </c>
      <c r="F35" s="208">
        <f t="shared" si="0"/>
        <v>89.91698113207546</v>
      </c>
      <c r="G35" s="82"/>
    </row>
    <row r="36" spans="1:7" ht="18.75">
      <c r="A36" s="30"/>
      <c r="B36" s="30" t="s">
        <v>117</v>
      </c>
      <c r="C36" s="21" t="s">
        <v>138</v>
      </c>
      <c r="D36" s="51">
        <f t="shared" si="1"/>
        <v>53</v>
      </c>
      <c r="E36" s="51">
        <f t="shared" si="1"/>
        <v>47.656</v>
      </c>
      <c r="F36" s="208">
        <f t="shared" si="0"/>
        <v>89.91698113207546</v>
      </c>
      <c r="G36" s="82"/>
    </row>
    <row r="37" spans="1:7" ht="18.75">
      <c r="A37" s="30"/>
      <c r="B37" s="30" t="s">
        <v>118</v>
      </c>
      <c r="C37" s="21" t="s">
        <v>139</v>
      </c>
      <c r="D37" s="51">
        <f>2!E116</f>
        <v>53</v>
      </c>
      <c r="E37" s="51">
        <f>2!F116</f>
        <v>47.656</v>
      </c>
      <c r="F37" s="208">
        <f t="shared" si="0"/>
        <v>89.91698113207546</v>
      </c>
      <c r="G37" s="82"/>
    </row>
    <row r="38" spans="1:7" ht="18.75">
      <c r="A38" s="30" t="s">
        <v>191</v>
      </c>
      <c r="B38" s="30"/>
      <c r="C38" s="20" t="s">
        <v>192</v>
      </c>
      <c r="D38" s="56">
        <f>D39+D42+D45+D48+D51+D54+D57+D60</f>
        <v>5074.067</v>
      </c>
      <c r="E38" s="56">
        <f>E39+E42+E45+E48+E51+E54+E57+E60</f>
        <v>3904.649</v>
      </c>
      <c r="F38" s="208">
        <f t="shared" si="0"/>
        <v>76.95304378125081</v>
      </c>
      <c r="G38" s="82"/>
    </row>
    <row r="39" spans="1:7" ht="37.5">
      <c r="A39" s="30" t="s">
        <v>438</v>
      </c>
      <c r="B39" s="30"/>
      <c r="C39" s="14" t="s">
        <v>405</v>
      </c>
      <c r="D39" s="56">
        <f>D40</f>
        <v>300.449</v>
      </c>
      <c r="E39" s="56">
        <f>E40</f>
        <v>300.449</v>
      </c>
      <c r="F39" s="208">
        <f t="shared" si="0"/>
        <v>100</v>
      </c>
      <c r="G39" s="82"/>
    </row>
    <row r="40" spans="1:7" ht="18.75">
      <c r="A40" s="30"/>
      <c r="B40" s="30" t="s">
        <v>178</v>
      </c>
      <c r="C40" s="20" t="s">
        <v>179</v>
      </c>
      <c r="D40" s="51">
        <f>D41</f>
        <v>300.449</v>
      </c>
      <c r="E40" s="51">
        <f>E41</f>
        <v>300.449</v>
      </c>
      <c r="F40" s="208">
        <f t="shared" si="0"/>
        <v>100</v>
      </c>
      <c r="G40" s="82"/>
    </row>
    <row r="41" spans="1:7" ht="18.75">
      <c r="A41" s="30"/>
      <c r="B41" s="30" t="s">
        <v>177</v>
      </c>
      <c r="C41" s="20" t="s">
        <v>180</v>
      </c>
      <c r="D41" s="51">
        <f>2!E132</f>
        <v>300.449</v>
      </c>
      <c r="E41" s="51">
        <f>2!F132</f>
        <v>300.449</v>
      </c>
      <c r="F41" s="208">
        <f t="shared" si="0"/>
        <v>100</v>
      </c>
      <c r="G41" s="82"/>
    </row>
    <row r="42" spans="1:7" ht="37.5">
      <c r="A42" s="30" t="s">
        <v>439</v>
      </c>
      <c r="B42" s="30"/>
      <c r="C42" s="14" t="s">
        <v>405</v>
      </c>
      <c r="D42" s="56">
        <f>D43</f>
        <v>2973.6</v>
      </c>
      <c r="E42" s="56">
        <f>E43</f>
        <v>2973.6</v>
      </c>
      <c r="F42" s="208">
        <f>E42/D42*100</f>
        <v>100</v>
      </c>
      <c r="G42" s="82"/>
    </row>
    <row r="43" spans="1:7" ht="18.75">
      <c r="A43" s="30"/>
      <c r="B43" s="30" t="s">
        <v>60</v>
      </c>
      <c r="C43" s="14" t="s">
        <v>164</v>
      </c>
      <c r="D43" s="51">
        <f>D44</f>
        <v>2973.6</v>
      </c>
      <c r="E43" s="51">
        <f>E44</f>
        <v>2973.6</v>
      </c>
      <c r="F43" s="208">
        <f t="shared" si="0"/>
        <v>100</v>
      </c>
      <c r="G43" s="82"/>
    </row>
    <row r="44" spans="1:7" ht="18.75">
      <c r="A44" s="30"/>
      <c r="B44" s="30" t="s">
        <v>163</v>
      </c>
      <c r="C44" s="20" t="s">
        <v>165</v>
      </c>
      <c r="D44" s="51">
        <f>2!E138</f>
        <v>2973.6</v>
      </c>
      <c r="E44" s="51">
        <f>2!F138</f>
        <v>2973.6</v>
      </c>
      <c r="F44" s="208">
        <f t="shared" si="0"/>
        <v>100</v>
      </c>
      <c r="G44" s="82"/>
    </row>
    <row r="45" spans="1:7" ht="18.75">
      <c r="A45" s="30" t="s">
        <v>441</v>
      </c>
      <c r="B45" s="30"/>
      <c r="C45" s="20" t="s">
        <v>442</v>
      </c>
      <c r="D45" s="51">
        <f>D46</f>
        <v>320</v>
      </c>
      <c r="E45" s="51">
        <f>E46</f>
        <v>305.2</v>
      </c>
      <c r="F45" s="208">
        <f aca="true" t="shared" si="2" ref="F45:F50">E45/D45*100</f>
        <v>95.375</v>
      </c>
      <c r="G45" s="82"/>
    </row>
    <row r="46" spans="1:7" ht="18.75">
      <c r="A46" s="30"/>
      <c r="B46" s="30" t="s">
        <v>117</v>
      </c>
      <c r="C46" s="21" t="s">
        <v>138</v>
      </c>
      <c r="D46" s="51">
        <f>D47</f>
        <v>320</v>
      </c>
      <c r="E46" s="51">
        <f>E47</f>
        <v>305.2</v>
      </c>
      <c r="F46" s="208">
        <f t="shared" si="2"/>
        <v>95.375</v>
      </c>
      <c r="G46" s="82"/>
    </row>
    <row r="47" spans="1:7" ht="18.75">
      <c r="A47" s="30"/>
      <c r="B47" s="30" t="s">
        <v>118</v>
      </c>
      <c r="C47" s="21" t="s">
        <v>139</v>
      </c>
      <c r="D47" s="51">
        <f>2!E141</f>
        <v>320</v>
      </c>
      <c r="E47" s="51">
        <v>305.2</v>
      </c>
      <c r="F47" s="208">
        <f t="shared" si="2"/>
        <v>95.375</v>
      </c>
      <c r="G47" s="82"/>
    </row>
    <row r="48" spans="1:7" ht="37.5">
      <c r="A48" s="30" t="s">
        <v>468</v>
      </c>
      <c r="B48" s="30"/>
      <c r="C48" s="14" t="s">
        <v>405</v>
      </c>
      <c r="D48" s="51">
        <f>D49</f>
        <v>310.978</v>
      </c>
      <c r="E48" s="51">
        <f>E49</f>
        <v>310.978</v>
      </c>
      <c r="F48" s="208">
        <f t="shared" si="2"/>
        <v>100</v>
      </c>
      <c r="G48" s="82"/>
    </row>
    <row r="49" spans="1:7" ht="18.75">
      <c r="A49" s="30"/>
      <c r="B49" s="30" t="s">
        <v>60</v>
      </c>
      <c r="C49" s="14" t="s">
        <v>164</v>
      </c>
      <c r="D49" s="51">
        <f>D50</f>
        <v>310.978</v>
      </c>
      <c r="E49" s="51">
        <f>E50</f>
        <v>310.978</v>
      </c>
      <c r="F49" s="208">
        <f t="shared" si="2"/>
        <v>100</v>
      </c>
      <c r="G49" s="82"/>
    </row>
    <row r="50" spans="1:7" ht="18.75">
      <c r="A50" s="30"/>
      <c r="B50" s="30" t="s">
        <v>163</v>
      </c>
      <c r="C50" s="20" t="s">
        <v>165</v>
      </c>
      <c r="D50" s="51">
        <v>310.978</v>
      </c>
      <c r="E50" s="51">
        <v>310.978</v>
      </c>
      <c r="F50" s="208">
        <f t="shared" si="2"/>
        <v>100</v>
      </c>
      <c r="G50" s="82"/>
    </row>
    <row r="51" spans="1:7" ht="18.75">
      <c r="A51" s="30" t="s">
        <v>402</v>
      </c>
      <c r="B51" s="30"/>
      <c r="C51" s="20" t="s">
        <v>403</v>
      </c>
      <c r="D51" s="51">
        <f>D52</f>
        <v>214.58</v>
      </c>
      <c r="E51" s="51">
        <f>E52</f>
        <v>0</v>
      </c>
      <c r="F51" s="208">
        <f t="shared" si="0"/>
        <v>0</v>
      </c>
      <c r="G51" s="82"/>
    </row>
    <row r="52" spans="1:7" ht="18.75">
      <c r="A52" s="30"/>
      <c r="B52" s="30" t="s">
        <v>117</v>
      </c>
      <c r="C52" s="21" t="s">
        <v>138</v>
      </c>
      <c r="D52" s="51">
        <f>D53</f>
        <v>214.58</v>
      </c>
      <c r="E52" s="51">
        <f>E53</f>
        <v>0</v>
      </c>
      <c r="F52" s="208">
        <f t="shared" si="0"/>
        <v>0</v>
      </c>
      <c r="G52" s="82"/>
    </row>
    <row r="53" spans="1:7" ht="18.75">
      <c r="A53" s="30"/>
      <c r="B53" s="30" t="s">
        <v>118</v>
      </c>
      <c r="C53" s="21" t="s">
        <v>139</v>
      </c>
      <c r="D53" s="51">
        <f>2!E147</f>
        <v>214.58</v>
      </c>
      <c r="E53" s="51">
        <f>2!H147</f>
        <v>0</v>
      </c>
      <c r="F53" s="208">
        <f t="shared" si="0"/>
        <v>0</v>
      </c>
      <c r="G53" s="82"/>
    </row>
    <row r="54" spans="1:7" ht="18.75">
      <c r="A54" s="30" t="s">
        <v>226</v>
      </c>
      <c r="B54" s="30"/>
      <c r="C54" s="20" t="s">
        <v>227</v>
      </c>
      <c r="D54" s="51">
        <f>D55</f>
        <v>30</v>
      </c>
      <c r="E54" s="51">
        <f>E55</f>
        <v>14.422</v>
      </c>
      <c r="F54" s="208">
        <f t="shared" si="0"/>
        <v>48.07333333333334</v>
      </c>
      <c r="G54" s="82"/>
    </row>
    <row r="55" spans="1:7" ht="18.75">
      <c r="A55" s="30"/>
      <c r="B55" s="30" t="s">
        <v>119</v>
      </c>
      <c r="C55" s="71" t="s">
        <v>120</v>
      </c>
      <c r="D55" s="51">
        <f>D56</f>
        <v>30</v>
      </c>
      <c r="E55" s="51">
        <f>E56</f>
        <v>14.422</v>
      </c>
      <c r="F55" s="208">
        <f t="shared" si="0"/>
        <v>48.07333333333334</v>
      </c>
      <c r="G55" s="82"/>
    </row>
    <row r="56" spans="1:7" ht="18.75">
      <c r="A56" s="30"/>
      <c r="B56" s="30" t="s">
        <v>123</v>
      </c>
      <c r="C56" s="20" t="s">
        <v>141</v>
      </c>
      <c r="D56" s="51">
        <f>2!E150</f>
        <v>30</v>
      </c>
      <c r="E56" s="51">
        <v>14.422</v>
      </c>
      <c r="F56" s="208">
        <f t="shared" si="0"/>
        <v>48.07333333333334</v>
      </c>
      <c r="G56" s="82"/>
    </row>
    <row r="57" spans="1:7" ht="18.75">
      <c r="A57" s="30" t="s">
        <v>189</v>
      </c>
      <c r="B57" s="30"/>
      <c r="C57" s="20" t="s">
        <v>190</v>
      </c>
      <c r="D57" s="51">
        <f>D58</f>
        <v>264.46</v>
      </c>
      <c r="E57" s="51">
        <f>E58</f>
        <v>0</v>
      </c>
      <c r="F57" s="208">
        <f t="shared" si="0"/>
        <v>0</v>
      </c>
      <c r="G57" s="82"/>
    </row>
    <row r="58" spans="1:7" ht="18.75">
      <c r="A58" s="30"/>
      <c r="B58" s="30" t="s">
        <v>178</v>
      </c>
      <c r="C58" s="20" t="s">
        <v>179</v>
      </c>
      <c r="D58" s="51">
        <f>D59</f>
        <v>264.46</v>
      </c>
      <c r="E58" s="51">
        <f>E59</f>
        <v>0</v>
      </c>
      <c r="F58" s="208">
        <f t="shared" si="0"/>
        <v>0</v>
      </c>
      <c r="G58" s="82"/>
    </row>
    <row r="59" spans="1:7" ht="18.75">
      <c r="A59" s="30"/>
      <c r="B59" s="30" t="s">
        <v>177</v>
      </c>
      <c r="C59" s="20" t="s">
        <v>180</v>
      </c>
      <c r="D59" s="51">
        <f>2!E153</f>
        <v>264.46</v>
      </c>
      <c r="E59" s="51">
        <f>2!H153</f>
        <v>0</v>
      </c>
      <c r="F59" s="208">
        <f t="shared" si="0"/>
        <v>0</v>
      </c>
      <c r="G59" s="82"/>
    </row>
    <row r="60" spans="1:7" ht="37.5">
      <c r="A60" s="30" t="s">
        <v>466</v>
      </c>
      <c r="B60" s="30"/>
      <c r="C60" s="14" t="s">
        <v>467</v>
      </c>
      <c r="D60" s="56">
        <f>D61</f>
        <v>660</v>
      </c>
      <c r="E60" s="56">
        <f>E61</f>
        <v>0</v>
      </c>
      <c r="F60" s="208">
        <f>E60/D60*100</f>
        <v>0</v>
      </c>
      <c r="G60" s="82"/>
    </row>
    <row r="61" spans="1:7" ht="18.75">
      <c r="A61" s="30"/>
      <c r="B61" s="30" t="s">
        <v>178</v>
      </c>
      <c r="C61" s="20" t="s">
        <v>179</v>
      </c>
      <c r="D61" s="51">
        <f>D62</f>
        <v>660</v>
      </c>
      <c r="E61" s="51">
        <f>E62</f>
        <v>0</v>
      </c>
      <c r="F61" s="208">
        <f>E61/D61*100</f>
        <v>0</v>
      </c>
      <c r="G61" s="82"/>
    </row>
    <row r="62" spans="1:7" ht="18.75">
      <c r="A62" s="30"/>
      <c r="B62" s="30" t="s">
        <v>177</v>
      </c>
      <c r="C62" s="20" t="s">
        <v>180</v>
      </c>
      <c r="D62" s="51">
        <v>660</v>
      </c>
      <c r="E62" s="51">
        <f>2!F153</f>
        <v>0</v>
      </c>
      <c r="F62" s="208">
        <f>E62/D62*100</f>
        <v>0</v>
      </c>
      <c r="G62" s="82"/>
    </row>
    <row r="63" spans="1:7" ht="19.5" customHeight="1">
      <c r="A63" s="30" t="s">
        <v>2</v>
      </c>
      <c r="B63" s="30"/>
      <c r="C63" s="14" t="s">
        <v>167</v>
      </c>
      <c r="D63" s="51">
        <f>D67+D70+D73+D76+D79+D85+D64+D82</f>
        <v>5008.462</v>
      </c>
      <c r="E63" s="51">
        <f>E67+E70+E73+E76+E79+E85+E64+E82</f>
        <v>3547.64</v>
      </c>
      <c r="F63" s="208">
        <f t="shared" si="0"/>
        <v>70.83292236219421</v>
      </c>
      <c r="G63" s="82"/>
    </row>
    <row r="64" spans="1:7" ht="19.5" customHeight="1">
      <c r="A64" s="108" t="s">
        <v>443</v>
      </c>
      <c r="B64" s="30"/>
      <c r="C64" s="211" t="s">
        <v>444</v>
      </c>
      <c r="D64" s="51">
        <f>D65</f>
        <v>1762.002</v>
      </c>
      <c r="E64" s="51">
        <f>E65</f>
        <v>1659.661</v>
      </c>
      <c r="F64" s="208">
        <f t="shared" si="0"/>
        <v>94.19177730785778</v>
      </c>
      <c r="G64" s="82"/>
    </row>
    <row r="65" spans="1:7" ht="19.5" customHeight="1">
      <c r="A65" s="30"/>
      <c r="B65" s="30" t="s">
        <v>117</v>
      </c>
      <c r="C65" s="21" t="s">
        <v>138</v>
      </c>
      <c r="D65" s="51">
        <f>D66</f>
        <v>1762.002</v>
      </c>
      <c r="E65" s="51">
        <f>E66</f>
        <v>1659.661</v>
      </c>
      <c r="F65" s="208">
        <f t="shared" si="0"/>
        <v>94.19177730785778</v>
      </c>
      <c r="G65" s="82"/>
    </row>
    <row r="66" spans="1:7" ht="19.5" customHeight="1">
      <c r="A66" s="30"/>
      <c r="B66" s="30" t="s">
        <v>118</v>
      </c>
      <c r="C66" s="21" t="s">
        <v>139</v>
      </c>
      <c r="D66" s="51">
        <f>2!E163</f>
        <v>1762.002</v>
      </c>
      <c r="E66" s="51">
        <f>2!F163</f>
        <v>1659.661</v>
      </c>
      <c r="F66" s="208">
        <f t="shared" si="0"/>
        <v>94.19177730785778</v>
      </c>
      <c r="G66" s="82"/>
    </row>
    <row r="67" spans="1:7" ht="19.5" customHeight="1">
      <c r="A67" s="30" t="s">
        <v>209</v>
      </c>
      <c r="B67" s="30"/>
      <c r="C67" s="14" t="s">
        <v>77</v>
      </c>
      <c r="D67" s="51">
        <f>D68</f>
        <v>1330.23</v>
      </c>
      <c r="E67" s="51">
        <f>E68</f>
        <v>632.361</v>
      </c>
      <c r="F67" s="208">
        <f t="shared" si="0"/>
        <v>47.53771904106808</v>
      </c>
      <c r="G67" s="82"/>
    </row>
    <row r="68" spans="1:7" ht="19.5" customHeight="1">
      <c r="A68" s="30"/>
      <c r="B68" s="30" t="s">
        <v>117</v>
      </c>
      <c r="C68" s="21" t="s">
        <v>138</v>
      </c>
      <c r="D68" s="51">
        <f>D69</f>
        <v>1330.23</v>
      </c>
      <c r="E68" s="51">
        <f>E69</f>
        <v>632.361</v>
      </c>
      <c r="F68" s="208">
        <f t="shared" si="0"/>
        <v>47.53771904106808</v>
      </c>
      <c r="G68" s="82"/>
    </row>
    <row r="69" spans="1:7" ht="19.5" customHeight="1">
      <c r="A69" s="30"/>
      <c r="B69" s="30" t="s">
        <v>118</v>
      </c>
      <c r="C69" s="21" t="s">
        <v>139</v>
      </c>
      <c r="D69" s="51">
        <f>2!E166</f>
        <v>1330.23</v>
      </c>
      <c r="E69" s="51">
        <f>2!F166</f>
        <v>632.361</v>
      </c>
      <c r="F69" s="208">
        <f t="shared" si="0"/>
        <v>47.53771904106808</v>
      </c>
      <c r="G69" s="82"/>
    </row>
    <row r="70" spans="1:7" ht="19.5" customHeight="1">
      <c r="A70" s="30" t="s">
        <v>210</v>
      </c>
      <c r="B70" s="30"/>
      <c r="C70" s="14" t="s">
        <v>78</v>
      </c>
      <c r="D70" s="51">
        <f>D71</f>
        <v>200</v>
      </c>
      <c r="E70" s="51">
        <f>E71</f>
        <v>141.708</v>
      </c>
      <c r="F70" s="208">
        <f t="shared" si="0"/>
        <v>70.854</v>
      </c>
      <c r="G70" s="82"/>
    </row>
    <row r="71" spans="1:7" ht="19.5" customHeight="1">
      <c r="A71" s="30"/>
      <c r="B71" s="30" t="s">
        <v>117</v>
      </c>
      <c r="C71" s="21" t="s">
        <v>138</v>
      </c>
      <c r="D71" s="51">
        <f>D72</f>
        <v>200</v>
      </c>
      <c r="E71" s="51">
        <f>E72</f>
        <v>141.708</v>
      </c>
      <c r="F71" s="208">
        <f t="shared" si="0"/>
        <v>70.854</v>
      </c>
      <c r="G71" s="82"/>
    </row>
    <row r="72" spans="1:7" ht="19.5" customHeight="1">
      <c r="A72" s="30"/>
      <c r="B72" s="30" t="s">
        <v>118</v>
      </c>
      <c r="C72" s="21" t="s">
        <v>139</v>
      </c>
      <c r="D72" s="51">
        <f>2!E169</f>
        <v>200</v>
      </c>
      <c r="E72" s="51">
        <f>2!F169</f>
        <v>141.708</v>
      </c>
      <c r="F72" s="208">
        <f t="shared" si="0"/>
        <v>70.854</v>
      </c>
      <c r="G72" s="82"/>
    </row>
    <row r="73" spans="1:7" ht="19.5" customHeight="1">
      <c r="A73" s="30" t="s">
        <v>211</v>
      </c>
      <c r="B73" s="30"/>
      <c r="C73" s="20" t="s">
        <v>23</v>
      </c>
      <c r="D73" s="51">
        <f>D74</f>
        <v>240</v>
      </c>
      <c r="E73" s="51">
        <f>E74</f>
        <v>196.094</v>
      </c>
      <c r="F73" s="208">
        <f t="shared" si="0"/>
        <v>81.70583333333333</v>
      </c>
      <c r="G73" s="82"/>
    </row>
    <row r="74" spans="1:7" ht="19.5" customHeight="1">
      <c r="A74" s="30"/>
      <c r="B74" s="30" t="s">
        <v>117</v>
      </c>
      <c r="C74" s="21" t="s">
        <v>138</v>
      </c>
      <c r="D74" s="51">
        <f>D75</f>
        <v>240</v>
      </c>
      <c r="E74" s="51">
        <f>E75</f>
        <v>196.094</v>
      </c>
      <c r="F74" s="208">
        <f t="shared" si="0"/>
        <v>81.70583333333333</v>
      </c>
      <c r="G74" s="82"/>
    </row>
    <row r="75" spans="1:7" ht="19.5" customHeight="1">
      <c r="A75" s="30"/>
      <c r="B75" s="30" t="s">
        <v>118</v>
      </c>
      <c r="C75" s="21" t="s">
        <v>139</v>
      </c>
      <c r="D75" s="51">
        <f>2!E174</f>
        <v>240</v>
      </c>
      <c r="E75" s="51">
        <f>2!F174</f>
        <v>196.094</v>
      </c>
      <c r="F75" s="208">
        <f t="shared" si="0"/>
        <v>81.70583333333333</v>
      </c>
      <c r="G75" s="82"/>
    </row>
    <row r="76" spans="1:7" ht="17.25" customHeight="1">
      <c r="A76" s="30" t="s">
        <v>212</v>
      </c>
      <c r="B76" s="30"/>
      <c r="C76" s="20" t="s">
        <v>24</v>
      </c>
      <c r="D76" s="51">
        <f>D77</f>
        <v>309.61</v>
      </c>
      <c r="E76" s="51">
        <f>E77</f>
        <v>112.89</v>
      </c>
      <c r="F76" s="208">
        <f t="shared" si="0"/>
        <v>36.46200058137657</v>
      </c>
      <c r="G76" s="82"/>
    </row>
    <row r="77" spans="1:7" ht="18.75">
      <c r="A77" s="30"/>
      <c r="B77" s="30" t="s">
        <v>117</v>
      </c>
      <c r="C77" s="21" t="s">
        <v>138</v>
      </c>
      <c r="D77" s="51">
        <f>D78</f>
        <v>309.61</v>
      </c>
      <c r="E77" s="51">
        <f>E78</f>
        <v>112.89</v>
      </c>
      <c r="F77" s="208">
        <f t="shared" si="0"/>
        <v>36.46200058137657</v>
      </c>
      <c r="G77" s="82"/>
    </row>
    <row r="78" spans="1:7" ht="18.75">
      <c r="A78" s="30"/>
      <c r="B78" s="30" t="s">
        <v>118</v>
      </c>
      <c r="C78" s="21" t="s">
        <v>139</v>
      </c>
      <c r="D78" s="51">
        <f>2!E177</f>
        <v>309.61</v>
      </c>
      <c r="E78" s="51">
        <f>2!F177</f>
        <v>112.89</v>
      </c>
      <c r="F78" s="208">
        <f t="shared" si="0"/>
        <v>36.46200058137657</v>
      </c>
      <c r="G78" s="82"/>
    </row>
    <row r="79" spans="1:7" ht="17.25" customHeight="1">
      <c r="A79" s="30" t="s">
        <v>213</v>
      </c>
      <c r="B79" s="30"/>
      <c r="C79" s="20" t="s">
        <v>3</v>
      </c>
      <c r="D79" s="51">
        <f>D80</f>
        <v>1008.42</v>
      </c>
      <c r="E79" s="51">
        <f>E80</f>
        <v>675.735</v>
      </c>
      <c r="F79" s="208">
        <f t="shared" si="0"/>
        <v>67.00928184684953</v>
      </c>
      <c r="G79" s="82"/>
    </row>
    <row r="80" spans="1:7" ht="18.75">
      <c r="A80" s="30"/>
      <c r="B80" s="30" t="s">
        <v>117</v>
      </c>
      <c r="C80" s="21" t="s">
        <v>138</v>
      </c>
      <c r="D80" s="51">
        <f>D81</f>
        <v>1008.42</v>
      </c>
      <c r="E80" s="51">
        <f>E81</f>
        <v>675.735</v>
      </c>
      <c r="F80" s="208">
        <f t="shared" si="0"/>
        <v>67.00928184684953</v>
      </c>
      <c r="G80" s="82"/>
    </row>
    <row r="81" spans="1:7" ht="18.75">
      <c r="A81" s="30"/>
      <c r="B81" s="30" t="s">
        <v>118</v>
      </c>
      <c r="C81" s="21" t="s">
        <v>139</v>
      </c>
      <c r="D81" s="51">
        <f>2!E180</f>
        <v>1008.42</v>
      </c>
      <c r="E81" s="51">
        <f>2!F180</f>
        <v>675.735</v>
      </c>
      <c r="F81" s="208">
        <f t="shared" si="0"/>
        <v>67.00928184684953</v>
      </c>
      <c r="G81" s="82"/>
    </row>
    <row r="82" spans="1:7" ht="17.25" customHeight="1">
      <c r="A82" s="129" t="s">
        <v>469</v>
      </c>
      <c r="B82" s="30"/>
      <c r="C82" s="20" t="s">
        <v>470</v>
      </c>
      <c r="D82" s="51">
        <f>D83</f>
        <v>129.2</v>
      </c>
      <c r="E82" s="51">
        <f>E83</f>
        <v>129.191</v>
      </c>
      <c r="F82" s="208">
        <f>E82/D82*100</f>
        <v>99.99303405572758</v>
      </c>
      <c r="G82" s="82"/>
    </row>
    <row r="83" spans="1:7" ht="18.75">
      <c r="A83" s="30"/>
      <c r="B83" s="30" t="s">
        <v>117</v>
      </c>
      <c r="C83" s="21" t="s">
        <v>138</v>
      </c>
      <c r="D83" s="51">
        <f>D84</f>
        <v>129.2</v>
      </c>
      <c r="E83" s="51">
        <f>E84</f>
        <v>129.191</v>
      </c>
      <c r="F83" s="208">
        <f>E83/D83*100</f>
        <v>99.99303405572758</v>
      </c>
      <c r="G83" s="82"/>
    </row>
    <row r="84" spans="1:7" ht="18.75">
      <c r="A84" s="30"/>
      <c r="B84" s="30" t="s">
        <v>118</v>
      </c>
      <c r="C84" s="21" t="s">
        <v>139</v>
      </c>
      <c r="D84" s="51">
        <f>2!E187</f>
        <v>129.2</v>
      </c>
      <c r="E84" s="51">
        <f>2!F187</f>
        <v>129.191</v>
      </c>
      <c r="F84" s="208">
        <f>E84/D84*100</f>
        <v>99.99303405572758</v>
      </c>
      <c r="G84" s="82"/>
    </row>
    <row r="85" spans="1:7" ht="17.25" customHeight="1">
      <c r="A85" s="129" t="s">
        <v>401</v>
      </c>
      <c r="B85" s="30"/>
      <c r="C85" s="182" t="s">
        <v>400</v>
      </c>
      <c r="D85" s="51">
        <f>D86</f>
        <v>29</v>
      </c>
      <c r="E85" s="51">
        <f>E86</f>
        <v>0</v>
      </c>
      <c r="F85" s="208">
        <f t="shared" si="0"/>
        <v>0</v>
      </c>
      <c r="G85" s="82"/>
    </row>
    <row r="86" spans="1:7" ht="18.75">
      <c r="A86" s="30"/>
      <c r="B86" s="30" t="s">
        <v>117</v>
      </c>
      <c r="C86" s="21" t="s">
        <v>138</v>
      </c>
      <c r="D86" s="51">
        <f>D87</f>
        <v>29</v>
      </c>
      <c r="E86" s="51">
        <f>E87</f>
        <v>0</v>
      </c>
      <c r="F86" s="208">
        <f t="shared" si="0"/>
        <v>0</v>
      </c>
      <c r="G86" s="82"/>
    </row>
    <row r="87" spans="1:7" ht="18.75">
      <c r="A87" s="30"/>
      <c r="B87" s="30" t="s">
        <v>118</v>
      </c>
      <c r="C87" s="21" t="s">
        <v>139</v>
      </c>
      <c r="D87" s="51">
        <f>2!E190</f>
        <v>29</v>
      </c>
      <c r="E87" s="51">
        <f>2!F190</f>
        <v>0</v>
      </c>
      <c r="F87" s="208">
        <f t="shared" si="0"/>
        <v>0</v>
      </c>
      <c r="G87" s="82"/>
    </row>
    <row r="88" spans="1:7" ht="19.5" customHeight="1">
      <c r="A88" s="30" t="s">
        <v>181</v>
      </c>
      <c r="B88" s="30"/>
      <c r="C88" s="20" t="s">
        <v>182</v>
      </c>
      <c r="D88" s="51">
        <f>D89+D95+D92</f>
        <v>2269.56</v>
      </c>
      <c r="E88" s="51">
        <f>E89+E95+E92</f>
        <v>894.6</v>
      </c>
      <c r="F88" s="208">
        <f t="shared" si="0"/>
        <v>39.417331993866654</v>
      </c>
      <c r="G88" s="82"/>
    </row>
    <row r="89" spans="1:7" ht="17.25" customHeight="1">
      <c r="A89" s="30" t="s">
        <v>188</v>
      </c>
      <c r="B89" s="30"/>
      <c r="C89" s="20" t="s">
        <v>183</v>
      </c>
      <c r="D89" s="51">
        <f>D90</f>
        <v>424.65</v>
      </c>
      <c r="E89" s="51">
        <f>E90</f>
        <v>223.65</v>
      </c>
      <c r="F89" s="208">
        <f aca="true" t="shared" si="3" ref="F89:F152">E89/D89*100</f>
        <v>52.66690215471566</v>
      </c>
      <c r="G89" s="82"/>
    </row>
    <row r="90" spans="1:7" ht="18.75">
      <c r="A90" s="30"/>
      <c r="B90" s="30" t="s">
        <v>119</v>
      </c>
      <c r="C90" s="71" t="s">
        <v>120</v>
      </c>
      <c r="D90" s="51">
        <f>D91</f>
        <v>424.65</v>
      </c>
      <c r="E90" s="51">
        <f>E91</f>
        <v>223.65</v>
      </c>
      <c r="F90" s="208">
        <f t="shared" si="3"/>
        <v>52.66690215471566</v>
      </c>
      <c r="G90" s="82"/>
    </row>
    <row r="91" spans="1:7" ht="18.75">
      <c r="A91" s="30"/>
      <c r="B91" s="30" t="s">
        <v>121</v>
      </c>
      <c r="C91" s="14" t="s">
        <v>140</v>
      </c>
      <c r="D91" s="51">
        <f>2!E120+2!E106</f>
        <v>424.65</v>
      </c>
      <c r="E91" s="51">
        <f>2!F120+2!F106</f>
        <v>223.65</v>
      </c>
      <c r="F91" s="208">
        <f t="shared" si="3"/>
        <v>52.66690215471566</v>
      </c>
      <c r="G91" s="82"/>
    </row>
    <row r="92" spans="1:7" ht="17.25" customHeight="1">
      <c r="A92" s="30" t="s">
        <v>404</v>
      </c>
      <c r="B92" s="30"/>
      <c r="C92" s="20" t="s">
        <v>183</v>
      </c>
      <c r="D92" s="51">
        <f>D93</f>
        <v>1544.91</v>
      </c>
      <c r="E92" s="51">
        <f>E93</f>
        <v>670.95</v>
      </c>
      <c r="F92" s="208">
        <f t="shared" si="3"/>
        <v>43.429714352292365</v>
      </c>
      <c r="G92" s="82"/>
    </row>
    <row r="93" spans="1:7" ht="18.75">
      <c r="A93" s="30"/>
      <c r="B93" s="30" t="s">
        <v>119</v>
      </c>
      <c r="C93" s="71" t="s">
        <v>120</v>
      </c>
      <c r="D93" s="51">
        <f>D94</f>
        <v>1544.91</v>
      </c>
      <c r="E93" s="51">
        <f>E94</f>
        <v>670.95</v>
      </c>
      <c r="F93" s="208">
        <f t="shared" si="3"/>
        <v>43.429714352292365</v>
      </c>
      <c r="G93" s="82"/>
    </row>
    <row r="94" spans="1:7" ht="18.75">
      <c r="A94" s="30"/>
      <c r="B94" s="30" t="s">
        <v>121</v>
      </c>
      <c r="C94" s="14" t="s">
        <v>140</v>
      </c>
      <c r="D94" s="51">
        <f>2!E123+2!E109</f>
        <v>1544.91</v>
      </c>
      <c r="E94" s="51">
        <f>2!F123+2!F109</f>
        <v>670.95</v>
      </c>
      <c r="F94" s="208">
        <f t="shared" si="3"/>
        <v>43.429714352292365</v>
      </c>
      <c r="G94" s="82"/>
    </row>
    <row r="95" spans="1:7" ht="17.25" customHeight="1">
      <c r="A95" s="30" t="s">
        <v>222</v>
      </c>
      <c r="B95" s="30"/>
      <c r="C95" s="20" t="s">
        <v>223</v>
      </c>
      <c r="D95" s="51">
        <f>D96</f>
        <v>300</v>
      </c>
      <c r="E95" s="51">
        <f>E96</f>
        <v>0</v>
      </c>
      <c r="F95" s="208">
        <f t="shared" si="3"/>
        <v>0</v>
      </c>
      <c r="G95" s="82"/>
    </row>
    <row r="96" spans="1:7" ht="18.75">
      <c r="A96" s="30"/>
      <c r="B96" s="30" t="s">
        <v>117</v>
      </c>
      <c r="C96" s="21" t="s">
        <v>138</v>
      </c>
      <c r="D96" s="51">
        <f>D97</f>
        <v>300</v>
      </c>
      <c r="E96" s="51">
        <f>E97</f>
        <v>0</v>
      </c>
      <c r="F96" s="208">
        <f t="shared" si="3"/>
        <v>0</v>
      </c>
      <c r="G96" s="82"/>
    </row>
    <row r="97" spans="1:7" ht="18.75">
      <c r="A97" s="30"/>
      <c r="B97" s="30" t="s">
        <v>118</v>
      </c>
      <c r="C97" s="21" t="s">
        <v>139</v>
      </c>
      <c r="D97" s="51">
        <f>2!E126</f>
        <v>300</v>
      </c>
      <c r="E97" s="51">
        <f>2!F126</f>
        <v>0</v>
      </c>
      <c r="F97" s="208">
        <f t="shared" si="3"/>
        <v>0</v>
      </c>
      <c r="G97" s="82"/>
    </row>
    <row r="98" spans="1:7" ht="37.5">
      <c r="A98" s="50" t="s">
        <v>147</v>
      </c>
      <c r="B98" s="50"/>
      <c r="C98" s="44" t="s">
        <v>14</v>
      </c>
      <c r="D98" s="52">
        <f>D99+D103</f>
        <v>160.065</v>
      </c>
      <c r="E98" s="52">
        <f>E99+E103</f>
        <v>47.355</v>
      </c>
      <c r="F98" s="93">
        <f t="shared" si="3"/>
        <v>29.58485615218817</v>
      </c>
      <c r="G98" s="82"/>
    </row>
    <row r="99" spans="1:7" ht="19.5" customHeight="1">
      <c r="A99" s="30" t="s">
        <v>150</v>
      </c>
      <c r="B99" s="30"/>
      <c r="C99" s="20" t="s">
        <v>149</v>
      </c>
      <c r="D99" s="53">
        <f aca="true" t="shared" si="4" ref="D99:E101">D100</f>
        <v>60.065</v>
      </c>
      <c r="E99" s="53">
        <f t="shared" si="4"/>
        <v>0</v>
      </c>
      <c r="F99" s="208">
        <f t="shared" si="3"/>
        <v>0</v>
      </c>
      <c r="G99" s="82"/>
    </row>
    <row r="100" spans="1:7" ht="19.5" customHeight="1">
      <c r="A100" s="30" t="s">
        <v>201</v>
      </c>
      <c r="B100" s="30"/>
      <c r="C100" s="20" t="s">
        <v>17</v>
      </c>
      <c r="D100" s="53">
        <f t="shared" si="4"/>
        <v>60.065</v>
      </c>
      <c r="E100" s="53">
        <f t="shared" si="4"/>
        <v>0</v>
      </c>
      <c r="F100" s="208">
        <f t="shared" si="3"/>
        <v>0</v>
      </c>
      <c r="G100" s="82"/>
    </row>
    <row r="101" spans="1:7" ht="19.5" customHeight="1">
      <c r="A101" s="30"/>
      <c r="B101" s="30" t="s">
        <v>117</v>
      </c>
      <c r="C101" s="20" t="s">
        <v>138</v>
      </c>
      <c r="D101" s="53">
        <f t="shared" si="4"/>
        <v>60.065</v>
      </c>
      <c r="E101" s="53">
        <f t="shared" si="4"/>
        <v>0</v>
      </c>
      <c r="F101" s="208">
        <f t="shared" si="3"/>
        <v>0</v>
      </c>
      <c r="G101" s="82"/>
    </row>
    <row r="102" spans="1:7" ht="19.5" customHeight="1">
      <c r="A102" s="30"/>
      <c r="B102" s="30" t="s">
        <v>118</v>
      </c>
      <c r="C102" s="20" t="s">
        <v>139</v>
      </c>
      <c r="D102" s="51">
        <f>2!E51</f>
        <v>60.065</v>
      </c>
      <c r="E102" s="51">
        <f>2!F51</f>
        <v>0</v>
      </c>
      <c r="F102" s="208">
        <f t="shared" si="3"/>
        <v>0</v>
      </c>
      <c r="G102" s="82"/>
    </row>
    <row r="103" spans="1:7" ht="19.5" customHeight="1">
      <c r="A103" s="30" t="s">
        <v>15</v>
      </c>
      <c r="B103" s="30"/>
      <c r="C103" s="20" t="s">
        <v>16</v>
      </c>
      <c r="D103" s="51">
        <f>D104</f>
        <v>100</v>
      </c>
      <c r="E103" s="51">
        <f>E104</f>
        <v>47.355</v>
      </c>
      <c r="F103" s="208">
        <f t="shared" si="3"/>
        <v>47.355</v>
      </c>
      <c r="G103" s="82"/>
    </row>
    <row r="104" spans="1:7" ht="19.5" customHeight="1">
      <c r="A104" s="30" t="s">
        <v>202</v>
      </c>
      <c r="B104" s="30"/>
      <c r="C104" s="20" t="s">
        <v>18</v>
      </c>
      <c r="D104" s="53">
        <f>D105+D107</f>
        <v>100</v>
      </c>
      <c r="E104" s="53">
        <f>E105+E107</f>
        <v>47.355</v>
      </c>
      <c r="F104" s="208">
        <f t="shared" si="3"/>
        <v>47.355</v>
      </c>
      <c r="G104" s="82"/>
    </row>
    <row r="105" spans="1:7" ht="19.5" customHeight="1">
      <c r="A105" s="30"/>
      <c r="B105" s="30" t="s">
        <v>117</v>
      </c>
      <c r="C105" s="20" t="s">
        <v>138</v>
      </c>
      <c r="D105" s="53">
        <f>D106</f>
        <v>100</v>
      </c>
      <c r="E105" s="53">
        <f>E106</f>
        <v>47.355</v>
      </c>
      <c r="F105" s="208">
        <f t="shared" si="3"/>
        <v>47.355</v>
      </c>
      <c r="G105" s="82"/>
    </row>
    <row r="106" spans="1:7" ht="19.5" customHeight="1">
      <c r="A106" s="30"/>
      <c r="B106" s="30" t="s">
        <v>118</v>
      </c>
      <c r="C106" s="20" t="s">
        <v>139</v>
      </c>
      <c r="D106" s="53">
        <f>2!E55</f>
        <v>100</v>
      </c>
      <c r="E106" s="53">
        <f>2!F55</f>
        <v>47.355</v>
      </c>
      <c r="F106" s="208">
        <f t="shared" si="3"/>
        <v>47.355</v>
      </c>
      <c r="G106" s="82"/>
    </row>
    <row r="107" spans="1:7" ht="19.5" customHeight="1">
      <c r="A107" s="30"/>
      <c r="B107" s="34" t="s">
        <v>119</v>
      </c>
      <c r="C107" s="71" t="s">
        <v>120</v>
      </c>
      <c r="D107" s="53">
        <f>D108</f>
        <v>0</v>
      </c>
      <c r="E107" s="53">
        <f>E108</f>
        <v>0</v>
      </c>
      <c r="F107" s="208">
        <v>0</v>
      </c>
      <c r="G107" s="82"/>
    </row>
    <row r="108" spans="1:7" ht="19.5" customHeight="1">
      <c r="A108" s="30"/>
      <c r="B108" s="34" t="s">
        <v>121</v>
      </c>
      <c r="C108" s="14" t="s">
        <v>140</v>
      </c>
      <c r="D108" s="53">
        <f>2!E57</f>
        <v>0</v>
      </c>
      <c r="E108" s="53">
        <f>2!F57</f>
        <v>0</v>
      </c>
      <c r="F108" s="208">
        <v>0</v>
      </c>
      <c r="G108" s="82"/>
    </row>
    <row r="109" spans="1:10" ht="37.5">
      <c r="A109" s="50" t="s">
        <v>154</v>
      </c>
      <c r="B109" s="50"/>
      <c r="C109" s="44" t="s">
        <v>153</v>
      </c>
      <c r="D109" s="52">
        <f aca="true" t="shared" si="5" ref="D109:E112">D110</f>
        <v>210</v>
      </c>
      <c r="E109" s="52">
        <f t="shared" si="5"/>
        <v>57.86</v>
      </c>
      <c r="F109" s="93">
        <f t="shared" si="3"/>
        <v>27.55238095238095</v>
      </c>
      <c r="G109" s="60"/>
      <c r="H109" s="87"/>
      <c r="I109" s="81"/>
      <c r="J109" s="82"/>
    </row>
    <row r="110" spans="1:10" ht="18.75">
      <c r="A110" s="30" t="s">
        <v>155</v>
      </c>
      <c r="B110" s="30"/>
      <c r="C110" s="20" t="s">
        <v>19</v>
      </c>
      <c r="D110" s="53">
        <f t="shared" si="5"/>
        <v>210</v>
      </c>
      <c r="E110" s="53">
        <f t="shared" si="5"/>
        <v>57.86</v>
      </c>
      <c r="F110" s="208">
        <f t="shared" si="3"/>
        <v>27.55238095238095</v>
      </c>
      <c r="G110" s="60"/>
      <c r="H110" s="88"/>
      <c r="I110" s="81"/>
      <c r="J110" s="82"/>
    </row>
    <row r="111" spans="1:10" ht="19.5" customHeight="1">
      <c r="A111" s="30" t="s">
        <v>204</v>
      </c>
      <c r="B111" s="30"/>
      <c r="C111" s="20" t="s">
        <v>156</v>
      </c>
      <c r="D111" s="53">
        <f t="shared" si="5"/>
        <v>210</v>
      </c>
      <c r="E111" s="53">
        <f t="shared" si="5"/>
        <v>57.86</v>
      </c>
      <c r="F111" s="208">
        <f t="shared" si="3"/>
        <v>27.55238095238095</v>
      </c>
      <c r="G111" s="89"/>
      <c r="H111" s="90"/>
      <c r="I111" s="81"/>
      <c r="J111" s="82"/>
    </row>
    <row r="112" spans="1:10" ht="18.75" customHeight="1">
      <c r="A112" s="32"/>
      <c r="B112" s="30" t="s">
        <v>117</v>
      </c>
      <c r="C112" s="20" t="s">
        <v>138</v>
      </c>
      <c r="D112" s="92">
        <f t="shared" si="5"/>
        <v>210</v>
      </c>
      <c r="E112" s="92">
        <f t="shared" si="5"/>
        <v>57.86</v>
      </c>
      <c r="F112" s="208">
        <f t="shared" si="3"/>
        <v>27.55238095238095</v>
      </c>
      <c r="G112" s="23"/>
      <c r="H112" s="87"/>
      <c r="I112" s="81"/>
      <c r="J112" s="82"/>
    </row>
    <row r="113" spans="1:10" ht="27.75" customHeight="1">
      <c r="A113" s="32"/>
      <c r="B113" s="30" t="s">
        <v>118</v>
      </c>
      <c r="C113" s="20" t="s">
        <v>139</v>
      </c>
      <c r="D113" s="91">
        <f>2!E71</f>
        <v>210</v>
      </c>
      <c r="E113" s="91">
        <f>2!F71</f>
        <v>57.86</v>
      </c>
      <c r="F113" s="208">
        <f t="shared" si="3"/>
        <v>27.55238095238095</v>
      </c>
      <c r="G113" s="27"/>
      <c r="H113" s="87"/>
      <c r="I113" s="81"/>
      <c r="J113" s="82"/>
    </row>
    <row r="114" spans="1:7" ht="37.5">
      <c r="A114" s="50" t="s">
        <v>5</v>
      </c>
      <c r="B114" s="50"/>
      <c r="C114" s="44" t="s">
        <v>4</v>
      </c>
      <c r="D114" s="52">
        <f>D115+D124+D128</f>
        <v>653.6239999999999</v>
      </c>
      <c r="E114" s="52">
        <f>E115+E124+E128</f>
        <v>493.13399999999996</v>
      </c>
      <c r="F114" s="93">
        <f t="shared" si="3"/>
        <v>75.44612804915364</v>
      </c>
      <c r="G114" s="82"/>
    </row>
    <row r="115" spans="1:7" ht="21" customHeight="1">
      <c r="A115" s="30" t="s">
        <v>6</v>
      </c>
      <c r="B115" s="30"/>
      <c r="C115" s="20" t="s">
        <v>36</v>
      </c>
      <c r="D115" s="53">
        <f>D116+D119</f>
        <v>365.9</v>
      </c>
      <c r="E115" s="53">
        <f>E116+E119</f>
        <v>256.53499999999997</v>
      </c>
      <c r="F115" s="208">
        <f t="shared" si="3"/>
        <v>70.1106859797759</v>
      </c>
      <c r="G115" s="82"/>
    </row>
    <row r="116" spans="1:7" ht="37.5">
      <c r="A116" s="30" t="s">
        <v>215</v>
      </c>
      <c r="B116" s="30"/>
      <c r="C116" s="20" t="s">
        <v>7</v>
      </c>
      <c r="D116" s="53">
        <f>D117</f>
        <v>250</v>
      </c>
      <c r="E116" s="53">
        <f>E117</f>
        <v>183.935</v>
      </c>
      <c r="F116" s="208">
        <f t="shared" si="3"/>
        <v>73.57400000000001</v>
      </c>
      <c r="G116" s="82"/>
    </row>
    <row r="117" spans="1:7" ht="18.75">
      <c r="A117" s="30"/>
      <c r="B117" s="30" t="s">
        <v>126</v>
      </c>
      <c r="C117" s="20" t="s">
        <v>127</v>
      </c>
      <c r="D117" s="53">
        <f>D118</f>
        <v>250</v>
      </c>
      <c r="E117" s="53">
        <f>E118</f>
        <v>183.935</v>
      </c>
      <c r="F117" s="208">
        <f t="shared" si="3"/>
        <v>73.57400000000001</v>
      </c>
      <c r="G117" s="82"/>
    </row>
    <row r="118" spans="1:7" ht="18.75">
      <c r="A118" s="30"/>
      <c r="B118" s="30" t="s">
        <v>125</v>
      </c>
      <c r="C118" s="20" t="s">
        <v>135</v>
      </c>
      <c r="D118" s="53">
        <f>2!E215</f>
        <v>250</v>
      </c>
      <c r="E118" s="53">
        <f>2!F215</f>
        <v>183.935</v>
      </c>
      <c r="F118" s="208">
        <f t="shared" si="3"/>
        <v>73.57400000000001</v>
      </c>
      <c r="G118" s="82"/>
    </row>
    <row r="119" spans="1:7" ht="56.25">
      <c r="A119" s="30" t="s">
        <v>50</v>
      </c>
      <c r="B119" s="30"/>
      <c r="C119" s="14" t="s">
        <v>41</v>
      </c>
      <c r="D119" s="53">
        <f>D120+D122</f>
        <v>115.9</v>
      </c>
      <c r="E119" s="53">
        <f>E120+E122</f>
        <v>72.6</v>
      </c>
      <c r="F119" s="208">
        <f t="shared" si="3"/>
        <v>62.6402070750647</v>
      </c>
      <c r="G119" s="83"/>
    </row>
    <row r="120" spans="1:7" ht="18.75">
      <c r="A120" s="30"/>
      <c r="B120" s="30" t="s">
        <v>32</v>
      </c>
      <c r="C120" s="14" t="s">
        <v>33</v>
      </c>
      <c r="D120" s="56">
        <f>D121</f>
        <v>101.4</v>
      </c>
      <c r="E120" s="56">
        <f>E121</f>
        <v>61.725</v>
      </c>
      <c r="F120" s="208">
        <f t="shared" si="3"/>
        <v>60.87278106508875</v>
      </c>
      <c r="G120" s="82"/>
    </row>
    <row r="121" spans="1:7" ht="18.75">
      <c r="A121" s="30"/>
      <c r="B121" s="30" t="s">
        <v>34</v>
      </c>
      <c r="C121" s="20" t="s">
        <v>35</v>
      </c>
      <c r="D121" s="56">
        <f>2!E221</f>
        <v>101.4</v>
      </c>
      <c r="E121" s="56">
        <f>2!F221</f>
        <v>61.725</v>
      </c>
      <c r="F121" s="208">
        <f t="shared" si="3"/>
        <v>60.87278106508875</v>
      </c>
      <c r="G121" s="82"/>
    </row>
    <row r="122" spans="1:7" ht="18.75">
      <c r="A122" s="30"/>
      <c r="B122" s="30" t="s">
        <v>126</v>
      </c>
      <c r="C122" s="20" t="s">
        <v>127</v>
      </c>
      <c r="D122" s="56">
        <f>D123</f>
        <v>14.5</v>
      </c>
      <c r="E122" s="56">
        <f>E123</f>
        <v>10.875</v>
      </c>
      <c r="F122" s="208">
        <f t="shared" si="3"/>
        <v>75</v>
      </c>
      <c r="G122" s="82"/>
    </row>
    <row r="123" spans="1:7" ht="25.5" customHeight="1">
      <c r="A123" s="30"/>
      <c r="B123" s="30" t="s">
        <v>129</v>
      </c>
      <c r="C123" s="20" t="s">
        <v>130</v>
      </c>
      <c r="D123" s="56">
        <f>2!E223</f>
        <v>14.5</v>
      </c>
      <c r="E123" s="56">
        <f>2!F223</f>
        <v>10.875</v>
      </c>
      <c r="F123" s="208">
        <f t="shared" si="3"/>
        <v>75</v>
      </c>
      <c r="G123" s="82"/>
    </row>
    <row r="124" spans="1:7" ht="18.75">
      <c r="A124" s="114" t="s">
        <v>8</v>
      </c>
      <c r="B124" s="115"/>
      <c r="C124" s="20" t="s">
        <v>39</v>
      </c>
      <c r="D124" s="56">
        <f aca="true" t="shared" si="6" ref="D124:E126">D125</f>
        <v>193.213</v>
      </c>
      <c r="E124" s="56">
        <f t="shared" si="6"/>
        <v>193.213</v>
      </c>
      <c r="F124" s="208">
        <f t="shared" si="3"/>
        <v>100</v>
      </c>
      <c r="G124" s="82"/>
    </row>
    <row r="125" spans="1:7" ht="37.5">
      <c r="A125" s="30" t="s">
        <v>454</v>
      </c>
      <c r="B125" s="41"/>
      <c r="C125" s="20" t="s">
        <v>198</v>
      </c>
      <c r="D125" s="56">
        <f t="shared" si="6"/>
        <v>193.213</v>
      </c>
      <c r="E125" s="56">
        <f t="shared" si="6"/>
        <v>193.213</v>
      </c>
      <c r="F125" s="208">
        <f>E125/D125*100</f>
        <v>100</v>
      </c>
      <c r="G125" s="82"/>
    </row>
    <row r="126" spans="1:7" ht="18.75">
      <c r="A126" s="30"/>
      <c r="B126" s="30" t="s">
        <v>60</v>
      </c>
      <c r="C126" s="14" t="s">
        <v>164</v>
      </c>
      <c r="D126" s="56">
        <f t="shared" si="6"/>
        <v>193.213</v>
      </c>
      <c r="E126" s="56">
        <f t="shared" si="6"/>
        <v>193.213</v>
      </c>
      <c r="F126" s="208">
        <f>E126/D126*100</f>
        <v>100</v>
      </c>
      <c r="G126" s="82"/>
    </row>
    <row r="127" spans="1:7" ht="18.75">
      <c r="A127" s="30"/>
      <c r="B127" s="30" t="s">
        <v>163</v>
      </c>
      <c r="C127" s="20" t="s">
        <v>165</v>
      </c>
      <c r="D127" s="53">
        <f>2!E227</f>
        <v>193.213</v>
      </c>
      <c r="E127" s="53">
        <f>2!F227</f>
        <v>193.213</v>
      </c>
      <c r="F127" s="208">
        <f>E127/D127*100</f>
        <v>100</v>
      </c>
      <c r="G127" s="82"/>
    </row>
    <row r="128" spans="1:7" ht="19.5" customHeight="1">
      <c r="A128" s="116" t="s">
        <v>9</v>
      </c>
      <c r="B128" s="107"/>
      <c r="C128" s="117" t="s">
        <v>40</v>
      </c>
      <c r="D128" s="56">
        <f aca="true" t="shared" si="7" ref="D128:E130">D129</f>
        <v>94.511</v>
      </c>
      <c r="E128" s="56">
        <f t="shared" si="7"/>
        <v>43.386</v>
      </c>
      <c r="F128" s="208">
        <f t="shared" si="3"/>
        <v>45.905767582609435</v>
      </c>
      <c r="G128" s="82"/>
    </row>
    <row r="129" spans="1:7" ht="18.75">
      <c r="A129" s="41" t="s">
        <v>440</v>
      </c>
      <c r="B129" s="41"/>
      <c r="C129" s="127" t="s">
        <v>217</v>
      </c>
      <c r="D129" s="56">
        <f t="shared" si="7"/>
        <v>94.511</v>
      </c>
      <c r="E129" s="56">
        <f t="shared" si="7"/>
        <v>43.386</v>
      </c>
      <c r="F129" s="208">
        <f t="shared" si="3"/>
        <v>45.905767582609435</v>
      </c>
      <c r="G129" s="82"/>
    </row>
    <row r="130" spans="1:7" ht="18.75">
      <c r="A130" s="30"/>
      <c r="B130" s="30" t="s">
        <v>126</v>
      </c>
      <c r="C130" s="20" t="s">
        <v>127</v>
      </c>
      <c r="D130" s="56">
        <f t="shared" si="7"/>
        <v>94.511</v>
      </c>
      <c r="E130" s="56">
        <f t="shared" si="7"/>
        <v>43.386</v>
      </c>
      <c r="F130" s="208">
        <f t="shared" si="3"/>
        <v>45.905767582609435</v>
      </c>
      <c r="G130" s="82"/>
    </row>
    <row r="131" spans="1:7" ht="18.75" customHeight="1">
      <c r="A131" s="30"/>
      <c r="B131" s="30" t="s">
        <v>129</v>
      </c>
      <c r="C131" s="20" t="s">
        <v>130</v>
      </c>
      <c r="D131" s="56">
        <f>2!E231</f>
        <v>94.511</v>
      </c>
      <c r="E131" s="56">
        <f>2!F231</f>
        <v>43.386</v>
      </c>
      <c r="F131" s="208">
        <f t="shared" si="3"/>
        <v>45.905767582609435</v>
      </c>
      <c r="G131" s="82"/>
    </row>
    <row r="132" spans="1:7" ht="28.5" customHeight="1">
      <c r="A132" s="219" t="s">
        <v>10</v>
      </c>
      <c r="B132" s="220"/>
      <c r="C132" s="220"/>
      <c r="D132" s="94">
        <f>D133+D159+D166+D174</f>
        <v>10826.696</v>
      </c>
      <c r="E132" s="94">
        <f>E133+E159+E166+E174</f>
        <v>7519.1179999999995</v>
      </c>
      <c r="F132" s="93">
        <f t="shared" si="3"/>
        <v>69.44979336262882</v>
      </c>
      <c r="G132" s="82"/>
    </row>
    <row r="133" spans="1:7" ht="18.75">
      <c r="A133" s="30" t="s">
        <v>145</v>
      </c>
      <c r="B133" s="30"/>
      <c r="C133" s="14" t="s">
        <v>146</v>
      </c>
      <c r="D133" s="56">
        <f>D134+D137+D144+D147+D150+D153+D156</f>
        <v>5290.5</v>
      </c>
      <c r="E133" s="56">
        <f>E134+E137+E150+E144+E147+E153+E156</f>
        <v>3968.7669999999994</v>
      </c>
      <c r="F133" s="208">
        <f t="shared" si="3"/>
        <v>75.01686041016916</v>
      </c>
      <c r="G133" s="84"/>
    </row>
    <row r="134" spans="1:7" ht="26.25" customHeight="1">
      <c r="A134" s="30" t="s">
        <v>199</v>
      </c>
      <c r="B134" s="30"/>
      <c r="C134" s="14" t="s">
        <v>59</v>
      </c>
      <c r="D134" s="56">
        <f>D135</f>
        <v>859.32</v>
      </c>
      <c r="E134" s="56">
        <f>E135</f>
        <v>665.818</v>
      </c>
      <c r="F134" s="208">
        <f t="shared" si="3"/>
        <v>77.48196248196247</v>
      </c>
      <c r="G134" s="84"/>
    </row>
    <row r="135" spans="1:7" ht="37.5">
      <c r="A135" s="30"/>
      <c r="B135" s="30" t="s">
        <v>116</v>
      </c>
      <c r="C135" s="14" t="s">
        <v>136</v>
      </c>
      <c r="D135" s="56">
        <f>D136</f>
        <v>859.32</v>
      </c>
      <c r="E135" s="56">
        <f>E136</f>
        <v>665.818</v>
      </c>
      <c r="F135" s="208">
        <f t="shared" si="3"/>
        <v>77.48196248196247</v>
      </c>
      <c r="G135" s="82"/>
    </row>
    <row r="136" spans="1:7" ht="18.75">
      <c r="A136" s="30"/>
      <c r="B136" s="30" t="s">
        <v>115</v>
      </c>
      <c r="C136" s="20" t="s">
        <v>137</v>
      </c>
      <c r="D136" s="56">
        <f>2!E19</f>
        <v>859.32</v>
      </c>
      <c r="E136" s="56">
        <f>2!F19</f>
        <v>665.818</v>
      </c>
      <c r="F136" s="208">
        <f t="shared" si="3"/>
        <v>77.48196248196247</v>
      </c>
      <c r="G136" s="82"/>
    </row>
    <row r="137" spans="1:7" ht="18.75">
      <c r="A137" s="30" t="s">
        <v>200</v>
      </c>
      <c r="B137" s="30"/>
      <c r="C137" s="14" t="s">
        <v>63</v>
      </c>
      <c r="D137" s="56">
        <f>D138+D140+D142</f>
        <v>4299.134</v>
      </c>
      <c r="E137" s="56">
        <f>E138+E140+E142</f>
        <v>3258.488</v>
      </c>
      <c r="F137" s="208">
        <f t="shared" si="3"/>
        <v>75.79405526787487</v>
      </c>
      <c r="G137" s="82"/>
    </row>
    <row r="138" spans="1:7" ht="37.5">
      <c r="A138" s="30"/>
      <c r="B138" s="30" t="s">
        <v>116</v>
      </c>
      <c r="C138" s="14" t="s">
        <v>136</v>
      </c>
      <c r="D138" s="56">
        <f>D139</f>
        <v>3789.39</v>
      </c>
      <c r="E138" s="56">
        <f>E139</f>
        <v>2832.535</v>
      </c>
      <c r="F138" s="208">
        <f t="shared" si="3"/>
        <v>74.7491020982269</v>
      </c>
      <c r="G138" s="82"/>
    </row>
    <row r="139" spans="1:7" ht="18.75">
      <c r="A139" s="30"/>
      <c r="B139" s="30" t="s">
        <v>115</v>
      </c>
      <c r="C139" s="20" t="s">
        <v>137</v>
      </c>
      <c r="D139" s="53">
        <f>2!E27</f>
        <v>3789.39</v>
      </c>
      <c r="E139" s="53">
        <f>2!F27</f>
        <v>2832.535</v>
      </c>
      <c r="F139" s="208">
        <f t="shared" si="3"/>
        <v>74.7491020982269</v>
      </c>
      <c r="G139" s="82"/>
    </row>
    <row r="140" spans="1:7" ht="18.75">
      <c r="A140" s="30"/>
      <c r="B140" s="30" t="s">
        <v>117</v>
      </c>
      <c r="C140" s="20" t="s">
        <v>138</v>
      </c>
      <c r="D140" s="53">
        <f>D141</f>
        <v>483.154</v>
      </c>
      <c r="E140" s="53">
        <f>E141</f>
        <v>405.642</v>
      </c>
      <c r="F140" s="208">
        <f t="shared" si="3"/>
        <v>83.95708200697915</v>
      </c>
      <c r="G140" s="82"/>
    </row>
    <row r="141" spans="1:7" ht="18.75">
      <c r="A141" s="30"/>
      <c r="B141" s="30" t="s">
        <v>118</v>
      </c>
      <c r="C141" s="20" t="s">
        <v>139</v>
      </c>
      <c r="D141" s="53">
        <f>2!E29</f>
        <v>483.154</v>
      </c>
      <c r="E141" s="53">
        <f>2!F29</f>
        <v>405.642</v>
      </c>
      <c r="F141" s="208">
        <f t="shared" si="3"/>
        <v>83.95708200697915</v>
      </c>
      <c r="G141" s="82"/>
    </row>
    <row r="142" spans="1:7" ht="18.75">
      <c r="A142" s="30"/>
      <c r="B142" s="34" t="s">
        <v>119</v>
      </c>
      <c r="C142" s="71" t="s">
        <v>120</v>
      </c>
      <c r="D142" s="51">
        <f>D143</f>
        <v>26.59</v>
      </c>
      <c r="E142" s="51">
        <f>E143</f>
        <v>20.311</v>
      </c>
      <c r="F142" s="208">
        <f t="shared" si="3"/>
        <v>76.38585934561866</v>
      </c>
      <c r="G142" s="82"/>
    </row>
    <row r="143" spans="1:7" ht="18.75">
      <c r="A143" s="30"/>
      <c r="B143" s="34" t="s">
        <v>121</v>
      </c>
      <c r="C143" s="14" t="s">
        <v>140</v>
      </c>
      <c r="D143" s="53">
        <f>2!E31</f>
        <v>26.59</v>
      </c>
      <c r="E143" s="53">
        <f>2!F31</f>
        <v>20.311</v>
      </c>
      <c r="F143" s="208">
        <f t="shared" si="3"/>
        <v>76.38585934561866</v>
      </c>
      <c r="G143" s="82"/>
    </row>
    <row r="144" spans="1:7" ht="18.75">
      <c r="A144" s="41" t="s">
        <v>218</v>
      </c>
      <c r="B144" s="107"/>
      <c r="C144" s="22" t="s">
        <v>162</v>
      </c>
      <c r="D144" s="56">
        <f>D145</f>
        <v>8.65</v>
      </c>
      <c r="E144" s="56">
        <f>E145</f>
        <v>8.65</v>
      </c>
      <c r="F144" s="208">
        <f t="shared" si="3"/>
        <v>100</v>
      </c>
      <c r="G144" s="82"/>
    </row>
    <row r="145" spans="1:7" ht="18.75">
      <c r="A145" s="30"/>
      <c r="B145" s="30" t="s">
        <v>60</v>
      </c>
      <c r="C145" s="14" t="s">
        <v>164</v>
      </c>
      <c r="D145" s="56">
        <f>D146</f>
        <v>8.65</v>
      </c>
      <c r="E145" s="56">
        <f>E146</f>
        <v>8.65</v>
      </c>
      <c r="F145" s="208">
        <f t="shared" si="3"/>
        <v>100</v>
      </c>
      <c r="G145" s="82"/>
    </row>
    <row r="146" spans="1:7" ht="18.75">
      <c r="A146" s="30"/>
      <c r="B146" s="30" t="s">
        <v>163</v>
      </c>
      <c r="C146" s="20" t="s">
        <v>165</v>
      </c>
      <c r="D146" s="56">
        <f>2!E34</f>
        <v>8.65</v>
      </c>
      <c r="E146" s="56">
        <f>2!F34</f>
        <v>8.65</v>
      </c>
      <c r="F146" s="208">
        <f t="shared" si="3"/>
        <v>100</v>
      </c>
      <c r="G146" s="82"/>
    </row>
    <row r="147" spans="1:7" ht="18.75">
      <c r="A147" s="41" t="s">
        <v>219</v>
      </c>
      <c r="B147" s="107"/>
      <c r="C147" s="22" t="s">
        <v>166</v>
      </c>
      <c r="D147" s="56">
        <f>D148</f>
        <v>47.196</v>
      </c>
      <c r="E147" s="56">
        <f>E148</f>
        <v>33.711</v>
      </c>
      <c r="F147" s="208">
        <f t="shared" si="3"/>
        <v>71.42766336130181</v>
      </c>
      <c r="G147" s="82"/>
    </row>
    <row r="148" spans="1:7" ht="18.75">
      <c r="A148" s="30"/>
      <c r="B148" s="30" t="s">
        <v>60</v>
      </c>
      <c r="C148" s="14" t="s">
        <v>164</v>
      </c>
      <c r="D148" s="56">
        <f>D149</f>
        <v>47.196</v>
      </c>
      <c r="E148" s="56">
        <f>E149</f>
        <v>33.711</v>
      </c>
      <c r="F148" s="208">
        <f t="shared" si="3"/>
        <v>71.42766336130181</v>
      </c>
      <c r="G148" s="82"/>
    </row>
    <row r="149" spans="1:7" ht="18.75">
      <c r="A149" s="30"/>
      <c r="B149" s="30" t="s">
        <v>163</v>
      </c>
      <c r="C149" s="20" t="s">
        <v>165</v>
      </c>
      <c r="D149" s="53">
        <f>2!E37</f>
        <v>47.196</v>
      </c>
      <c r="E149" s="53">
        <f>2!F37</f>
        <v>33.711</v>
      </c>
      <c r="F149" s="208">
        <f t="shared" si="3"/>
        <v>71.42766336130181</v>
      </c>
      <c r="G149" s="82"/>
    </row>
    <row r="150" spans="1:7" ht="27" customHeight="1">
      <c r="A150" s="30" t="s">
        <v>38</v>
      </c>
      <c r="B150" s="30"/>
      <c r="C150" s="14" t="s">
        <v>114</v>
      </c>
      <c r="D150" s="53">
        <f>D151</f>
        <v>2.8</v>
      </c>
      <c r="E150" s="53">
        <f>E151</f>
        <v>2.1</v>
      </c>
      <c r="F150" s="208">
        <f t="shared" si="3"/>
        <v>75.00000000000001</v>
      </c>
      <c r="G150" s="82"/>
    </row>
    <row r="151" spans="1:7" ht="18.75">
      <c r="A151" s="30"/>
      <c r="B151" s="30" t="s">
        <v>117</v>
      </c>
      <c r="C151" s="20" t="s">
        <v>138</v>
      </c>
      <c r="D151" s="53">
        <f>D152</f>
        <v>2.8</v>
      </c>
      <c r="E151" s="53">
        <f>E152</f>
        <v>2.1</v>
      </c>
      <c r="F151" s="208">
        <f t="shared" si="3"/>
        <v>75.00000000000001</v>
      </c>
      <c r="G151" s="82"/>
    </row>
    <row r="152" spans="1:7" ht="18.75">
      <c r="A152" s="30"/>
      <c r="B152" s="30" t="s">
        <v>118</v>
      </c>
      <c r="C152" s="20" t="s">
        <v>139</v>
      </c>
      <c r="D152" s="53">
        <f>2!E40</f>
        <v>2.8</v>
      </c>
      <c r="E152" s="53">
        <f>2!F40</f>
        <v>2.1</v>
      </c>
      <c r="F152" s="208">
        <f t="shared" si="3"/>
        <v>75.00000000000001</v>
      </c>
      <c r="G152" s="82"/>
    </row>
    <row r="153" spans="1:7" ht="27" customHeight="1">
      <c r="A153" s="30" t="s">
        <v>175</v>
      </c>
      <c r="B153" s="30"/>
      <c r="C153" s="14" t="s">
        <v>176</v>
      </c>
      <c r="D153" s="53">
        <f>D154</f>
        <v>1.3</v>
      </c>
      <c r="E153" s="53">
        <f>E154</f>
        <v>0</v>
      </c>
      <c r="F153" s="208">
        <f aca="true" t="shared" si="8" ref="F153:F196">E153/D153*100</f>
        <v>0</v>
      </c>
      <c r="G153" s="82"/>
    </row>
    <row r="154" spans="1:7" ht="18.75">
      <c r="A154" s="30"/>
      <c r="B154" s="30" t="s">
        <v>117</v>
      </c>
      <c r="C154" s="20" t="s">
        <v>138</v>
      </c>
      <c r="D154" s="53">
        <f>D155</f>
        <v>1.3</v>
      </c>
      <c r="E154" s="53">
        <f>E155</f>
        <v>0</v>
      </c>
      <c r="F154" s="208">
        <f t="shared" si="8"/>
        <v>0</v>
      </c>
      <c r="G154" s="82"/>
    </row>
    <row r="155" spans="1:7" ht="18.75">
      <c r="A155" s="30"/>
      <c r="B155" s="30" t="s">
        <v>118</v>
      </c>
      <c r="C155" s="20" t="s">
        <v>139</v>
      </c>
      <c r="D155" s="53">
        <f>2!E74</f>
        <v>1.3</v>
      </c>
      <c r="E155" s="53">
        <f>2!F74</f>
        <v>0</v>
      </c>
      <c r="F155" s="208">
        <f t="shared" si="8"/>
        <v>0</v>
      </c>
      <c r="G155" s="82"/>
    </row>
    <row r="156" spans="1:7" ht="27" customHeight="1">
      <c r="A156" s="30" t="s">
        <v>193</v>
      </c>
      <c r="B156" s="30"/>
      <c r="C156" s="126" t="s">
        <v>196</v>
      </c>
      <c r="D156" s="105">
        <f>D157</f>
        <v>72.1</v>
      </c>
      <c r="E156" s="105">
        <f>E157</f>
        <v>0</v>
      </c>
      <c r="F156" s="208">
        <f t="shared" si="8"/>
        <v>0</v>
      </c>
      <c r="G156" s="82"/>
    </row>
    <row r="157" spans="1:7" ht="18.75">
      <c r="A157" s="30"/>
      <c r="B157" s="30" t="s">
        <v>126</v>
      </c>
      <c r="C157" s="20" t="s">
        <v>127</v>
      </c>
      <c r="D157" s="53">
        <f>D158</f>
        <v>72.1</v>
      </c>
      <c r="E157" s="53">
        <f>E158</f>
        <v>0</v>
      </c>
      <c r="F157" s="208">
        <f t="shared" si="8"/>
        <v>0</v>
      </c>
      <c r="G157" s="82"/>
    </row>
    <row r="158" spans="1:7" ht="18.75">
      <c r="A158" s="30"/>
      <c r="B158" s="30" t="s">
        <v>194</v>
      </c>
      <c r="C158" s="20" t="s">
        <v>195</v>
      </c>
      <c r="D158" s="53">
        <f>2!E77</f>
        <v>72.1</v>
      </c>
      <c r="E158" s="53">
        <f>2!F77</f>
        <v>0</v>
      </c>
      <c r="F158" s="208">
        <f t="shared" si="8"/>
        <v>0</v>
      </c>
      <c r="G158" s="82"/>
    </row>
    <row r="159" spans="1:7" ht="18.75">
      <c r="A159" s="30" t="s">
        <v>151</v>
      </c>
      <c r="B159" s="30"/>
      <c r="C159" s="20" t="s">
        <v>152</v>
      </c>
      <c r="D159" s="53">
        <f>D160</f>
        <v>100</v>
      </c>
      <c r="E159" s="53">
        <f>E160</f>
        <v>52.677</v>
      </c>
      <c r="F159" s="208">
        <f t="shared" si="8"/>
        <v>52.67699999999999</v>
      </c>
      <c r="G159" s="82"/>
    </row>
    <row r="160" spans="1:7" ht="19.5" customHeight="1">
      <c r="A160" s="30" t="s">
        <v>203</v>
      </c>
      <c r="B160" s="30"/>
      <c r="C160" s="71" t="s">
        <v>66</v>
      </c>
      <c r="D160" s="51">
        <f>D161+D163</f>
        <v>100</v>
      </c>
      <c r="E160" s="51">
        <f>E161+E163</f>
        <v>52.677</v>
      </c>
      <c r="F160" s="208">
        <f t="shared" si="8"/>
        <v>52.67699999999999</v>
      </c>
      <c r="G160" s="82"/>
    </row>
    <row r="161" spans="1:7" ht="18.75">
      <c r="A161" s="32"/>
      <c r="B161" s="30" t="s">
        <v>117</v>
      </c>
      <c r="C161" s="20" t="s">
        <v>138</v>
      </c>
      <c r="D161" s="53">
        <f>D162</f>
        <v>77</v>
      </c>
      <c r="E161" s="53">
        <f>E162</f>
        <v>29.677</v>
      </c>
      <c r="F161" s="208">
        <f t="shared" si="8"/>
        <v>38.54155844155844</v>
      </c>
      <c r="G161" s="82"/>
    </row>
    <row r="162" spans="1:7" ht="18.75">
      <c r="A162" s="32"/>
      <c r="B162" s="30" t="s">
        <v>118</v>
      </c>
      <c r="C162" s="20" t="s">
        <v>139</v>
      </c>
      <c r="D162" s="53">
        <f>2!E61</f>
        <v>77</v>
      </c>
      <c r="E162" s="53">
        <f>2!F61</f>
        <v>29.677</v>
      </c>
      <c r="F162" s="208">
        <f t="shared" si="8"/>
        <v>38.54155844155844</v>
      </c>
      <c r="G162" s="82"/>
    </row>
    <row r="163" spans="1:7" ht="18.75">
      <c r="A163" s="30"/>
      <c r="B163" s="34" t="s">
        <v>119</v>
      </c>
      <c r="C163" s="71" t="s">
        <v>120</v>
      </c>
      <c r="D163" s="53">
        <f>D165+D164</f>
        <v>23</v>
      </c>
      <c r="E163" s="53">
        <f>E165+E164</f>
        <v>23</v>
      </c>
      <c r="F163" s="208">
        <f t="shared" si="8"/>
        <v>100</v>
      </c>
      <c r="G163" s="82"/>
    </row>
    <row r="164" spans="1:7" ht="18.75">
      <c r="A164" s="30"/>
      <c r="B164" s="34">
        <v>830</v>
      </c>
      <c r="C164" s="17" t="s">
        <v>186</v>
      </c>
      <c r="D164" s="56">
        <f>2!E63</f>
        <v>0</v>
      </c>
      <c r="E164" s="56">
        <f>2!F63</f>
        <v>0</v>
      </c>
      <c r="F164" s="208" t="e">
        <f t="shared" si="8"/>
        <v>#DIV/0!</v>
      </c>
      <c r="G164" s="82"/>
    </row>
    <row r="165" spans="1:7" ht="18.75">
      <c r="A165" s="30"/>
      <c r="B165" s="34" t="s">
        <v>121</v>
      </c>
      <c r="C165" s="14" t="s">
        <v>140</v>
      </c>
      <c r="D165" s="56">
        <f>2!E64</f>
        <v>23</v>
      </c>
      <c r="E165" s="56">
        <f>2!F64</f>
        <v>23</v>
      </c>
      <c r="F165" s="208">
        <f t="shared" si="8"/>
        <v>100</v>
      </c>
      <c r="G165" s="82"/>
    </row>
    <row r="166" spans="1:7" ht="33" customHeight="1">
      <c r="A166" s="109" t="s">
        <v>168</v>
      </c>
      <c r="B166" s="110"/>
      <c r="C166" s="111" t="s">
        <v>169</v>
      </c>
      <c r="D166" s="53">
        <f aca="true" t="shared" si="9" ref="D166:E168">D167</f>
        <v>112.23</v>
      </c>
      <c r="E166" s="53">
        <f t="shared" si="9"/>
        <v>28.886</v>
      </c>
      <c r="F166" s="208">
        <f t="shared" si="8"/>
        <v>25.73821616323621</v>
      </c>
      <c r="G166" s="82"/>
    </row>
    <row r="167" spans="1:7" ht="19.5" customHeight="1">
      <c r="A167" s="109" t="s">
        <v>220</v>
      </c>
      <c r="B167" s="107"/>
      <c r="C167" s="111" t="s">
        <v>170</v>
      </c>
      <c r="D167" s="51">
        <f t="shared" si="9"/>
        <v>112.23</v>
      </c>
      <c r="E167" s="51">
        <f t="shared" si="9"/>
        <v>28.886</v>
      </c>
      <c r="F167" s="208">
        <f t="shared" si="8"/>
        <v>25.73821616323621</v>
      </c>
      <c r="G167" s="82"/>
    </row>
    <row r="168" spans="1:7" ht="18.75">
      <c r="A168" s="30"/>
      <c r="B168" s="30" t="s">
        <v>60</v>
      </c>
      <c r="C168" s="14" t="s">
        <v>164</v>
      </c>
      <c r="D168" s="53">
        <f t="shared" si="9"/>
        <v>112.23</v>
      </c>
      <c r="E168" s="53">
        <f t="shared" si="9"/>
        <v>28.886</v>
      </c>
      <c r="F168" s="208">
        <f t="shared" si="8"/>
        <v>25.73821616323621</v>
      </c>
      <c r="G168" s="82"/>
    </row>
    <row r="169" spans="1:7" ht="18.75">
      <c r="A169" s="30"/>
      <c r="B169" s="30" t="s">
        <v>163</v>
      </c>
      <c r="C169" s="20" t="s">
        <v>165</v>
      </c>
      <c r="D169" s="53">
        <f>2!E157</f>
        <v>112.23</v>
      </c>
      <c r="E169" s="53">
        <f>2!F157</f>
        <v>28.886</v>
      </c>
      <c r="F169" s="208">
        <f t="shared" si="8"/>
        <v>25.73821616323621</v>
      </c>
      <c r="G169" s="82"/>
    </row>
    <row r="170" spans="1:7" ht="24.75" customHeight="1" hidden="1">
      <c r="A170" s="49" t="s">
        <v>171</v>
      </c>
      <c r="B170" s="30"/>
      <c r="C170" s="14" t="s">
        <v>172</v>
      </c>
      <c r="D170" s="53">
        <f aca="true" t="shared" si="10" ref="D170:E172">D171</f>
        <v>0</v>
      </c>
      <c r="E170" s="53">
        <f t="shared" si="10"/>
        <v>0</v>
      </c>
      <c r="F170" s="208" t="e">
        <f t="shared" si="8"/>
        <v>#DIV/0!</v>
      </c>
      <c r="G170" s="82"/>
    </row>
    <row r="171" spans="1:7" ht="19.5" customHeight="1" hidden="1">
      <c r="A171" s="30" t="s">
        <v>173</v>
      </c>
      <c r="B171" s="30"/>
      <c r="C171" s="14" t="s">
        <v>174</v>
      </c>
      <c r="D171" s="51">
        <f t="shared" si="10"/>
        <v>0</v>
      </c>
      <c r="E171" s="51">
        <f t="shared" si="10"/>
        <v>0</v>
      </c>
      <c r="F171" s="208" t="e">
        <f t="shared" si="8"/>
        <v>#DIV/0!</v>
      </c>
      <c r="G171" s="82"/>
    </row>
    <row r="172" spans="1:7" ht="18.75" hidden="1">
      <c r="A172" s="30"/>
      <c r="B172" s="30" t="s">
        <v>117</v>
      </c>
      <c r="C172" s="20" t="s">
        <v>138</v>
      </c>
      <c r="D172" s="53">
        <f t="shared" si="10"/>
        <v>0</v>
      </c>
      <c r="E172" s="53">
        <f t="shared" si="10"/>
        <v>0</v>
      </c>
      <c r="F172" s="208" t="e">
        <f t="shared" si="8"/>
        <v>#DIV/0!</v>
      </c>
      <c r="G172" s="82"/>
    </row>
    <row r="173" spans="1:7" ht="18.75" hidden="1">
      <c r="A173" s="30"/>
      <c r="B173" s="30" t="s">
        <v>118</v>
      </c>
      <c r="C173" s="20" t="s">
        <v>139</v>
      </c>
      <c r="D173" s="53">
        <f>2!E184</f>
        <v>0</v>
      </c>
      <c r="E173" s="53">
        <f>2!F184</f>
        <v>0</v>
      </c>
      <c r="F173" s="208" t="e">
        <f t="shared" si="8"/>
        <v>#DIV/0!</v>
      </c>
      <c r="G173" s="82"/>
    </row>
    <row r="174" spans="1:7" ht="26.25" customHeight="1">
      <c r="A174" s="30" t="s">
        <v>21</v>
      </c>
      <c r="B174" s="30"/>
      <c r="C174" s="20" t="s">
        <v>20</v>
      </c>
      <c r="D174" s="56">
        <f>D175+D178+D181+D184+D187+D190+D193</f>
        <v>5323.966000000001</v>
      </c>
      <c r="E174" s="56">
        <f>E175+E178+E181+E184+E187+E190+E193</f>
        <v>3468.788</v>
      </c>
      <c r="F174" s="208">
        <f t="shared" si="8"/>
        <v>65.15421022598565</v>
      </c>
      <c r="G174" s="82"/>
    </row>
    <row r="175" spans="1:7" ht="27" customHeight="1">
      <c r="A175" s="30" t="s">
        <v>452</v>
      </c>
      <c r="B175" s="30"/>
      <c r="C175" s="113" t="s">
        <v>453</v>
      </c>
      <c r="D175" s="56">
        <f>D176</f>
        <v>50</v>
      </c>
      <c r="E175" s="56">
        <f>E176</f>
        <v>50</v>
      </c>
      <c r="F175" s="208">
        <f aca="true" t="shared" si="11" ref="F175:F183">E175/D175*100</f>
        <v>100</v>
      </c>
      <c r="G175" s="82"/>
    </row>
    <row r="176" spans="1:7" ht="18.75">
      <c r="A176" s="30"/>
      <c r="B176" s="30" t="s">
        <v>32</v>
      </c>
      <c r="C176" s="14" t="s">
        <v>33</v>
      </c>
      <c r="D176" s="56">
        <f>D177</f>
        <v>50</v>
      </c>
      <c r="E176" s="56">
        <f>E177</f>
        <v>50</v>
      </c>
      <c r="F176" s="208">
        <f t="shared" si="11"/>
        <v>100</v>
      </c>
      <c r="G176" s="82"/>
    </row>
    <row r="177" spans="1:7" ht="18.75">
      <c r="A177" s="30"/>
      <c r="B177" s="30" t="s">
        <v>34</v>
      </c>
      <c r="C177" s="20" t="s">
        <v>35</v>
      </c>
      <c r="D177" s="56">
        <f>2!E208</f>
        <v>50</v>
      </c>
      <c r="E177" s="56">
        <f>2!F208</f>
        <v>50</v>
      </c>
      <c r="F177" s="208">
        <f t="shared" si="11"/>
        <v>100</v>
      </c>
      <c r="G177" s="82"/>
    </row>
    <row r="178" spans="1:7" ht="27" customHeight="1">
      <c r="A178" s="30" t="s">
        <v>450</v>
      </c>
      <c r="B178" s="30"/>
      <c r="C178" s="113" t="s">
        <v>451</v>
      </c>
      <c r="D178" s="56">
        <f>D179</f>
        <v>45</v>
      </c>
      <c r="E178" s="56">
        <f>E179</f>
        <v>45</v>
      </c>
      <c r="F178" s="208">
        <f t="shared" si="11"/>
        <v>100</v>
      </c>
      <c r="G178" s="82"/>
    </row>
    <row r="179" spans="1:7" ht="18.75">
      <c r="A179" s="30"/>
      <c r="B179" s="30" t="s">
        <v>32</v>
      </c>
      <c r="C179" s="14" t="s">
        <v>33</v>
      </c>
      <c r="D179" s="56">
        <f>D180</f>
        <v>45</v>
      </c>
      <c r="E179" s="56">
        <f>E180</f>
        <v>45</v>
      </c>
      <c r="F179" s="208">
        <f t="shared" si="11"/>
        <v>100</v>
      </c>
      <c r="G179" s="82"/>
    </row>
    <row r="180" spans="1:7" ht="18.75">
      <c r="A180" s="30"/>
      <c r="B180" s="30" t="s">
        <v>34</v>
      </c>
      <c r="C180" s="20" t="s">
        <v>35</v>
      </c>
      <c r="D180" s="56">
        <f>2!E205</f>
        <v>45</v>
      </c>
      <c r="E180" s="56">
        <f>2!F205</f>
        <v>45</v>
      </c>
      <c r="F180" s="208">
        <f t="shared" si="11"/>
        <v>100</v>
      </c>
      <c r="G180" s="82"/>
    </row>
    <row r="181" spans="1:7" ht="24" customHeight="1">
      <c r="A181" s="30" t="s">
        <v>448</v>
      </c>
      <c r="B181" s="30"/>
      <c r="C181" s="20" t="s">
        <v>449</v>
      </c>
      <c r="D181" s="53">
        <f>D182</f>
        <v>36.666</v>
      </c>
      <c r="E181" s="53">
        <f>E182</f>
        <v>36.666</v>
      </c>
      <c r="F181" s="208">
        <f t="shared" si="11"/>
        <v>100</v>
      </c>
      <c r="G181" s="82"/>
    </row>
    <row r="182" spans="1:7" ht="18.75">
      <c r="A182" s="30"/>
      <c r="B182" s="30" t="s">
        <v>117</v>
      </c>
      <c r="C182" s="20" t="s">
        <v>138</v>
      </c>
      <c r="D182" s="53">
        <f>D183</f>
        <v>36.666</v>
      </c>
      <c r="E182" s="53">
        <f>E183</f>
        <v>36.666</v>
      </c>
      <c r="F182" s="208">
        <f t="shared" si="11"/>
        <v>100</v>
      </c>
      <c r="G182" s="82"/>
    </row>
    <row r="183" spans="1:7" ht="34.5" customHeight="1">
      <c r="A183" s="30"/>
      <c r="B183" s="30" t="s">
        <v>118</v>
      </c>
      <c r="C183" s="20" t="s">
        <v>139</v>
      </c>
      <c r="D183" s="53">
        <f>2!E196</f>
        <v>36.666</v>
      </c>
      <c r="E183" s="53">
        <f>2!F196</f>
        <v>36.666</v>
      </c>
      <c r="F183" s="208">
        <f t="shared" si="11"/>
        <v>100</v>
      </c>
      <c r="G183" s="82"/>
    </row>
    <row r="184" spans="1:7" ht="37.5">
      <c r="A184" s="30" t="s">
        <v>205</v>
      </c>
      <c r="B184" s="30"/>
      <c r="C184" s="20" t="s">
        <v>131</v>
      </c>
      <c r="D184" s="56">
        <f>D185</f>
        <v>559</v>
      </c>
      <c r="E184" s="56">
        <f>E185</f>
        <v>329</v>
      </c>
      <c r="F184" s="208">
        <f t="shared" si="8"/>
        <v>58.85509838998211</v>
      </c>
      <c r="G184" s="82"/>
    </row>
    <row r="185" spans="1:7" ht="18.75">
      <c r="A185" s="32"/>
      <c r="B185" s="34" t="s">
        <v>119</v>
      </c>
      <c r="C185" s="71" t="s">
        <v>120</v>
      </c>
      <c r="D185" s="56">
        <f>D186</f>
        <v>559</v>
      </c>
      <c r="E185" s="56">
        <f>E186</f>
        <v>329</v>
      </c>
      <c r="F185" s="208">
        <f t="shared" si="8"/>
        <v>58.85509838998211</v>
      </c>
      <c r="G185" s="82"/>
    </row>
    <row r="186" spans="1:7" ht="18.75">
      <c r="A186" s="32"/>
      <c r="B186" s="30" t="s">
        <v>123</v>
      </c>
      <c r="C186" s="20" t="s">
        <v>141</v>
      </c>
      <c r="D186" s="56">
        <f>2!E83</f>
        <v>559</v>
      </c>
      <c r="E186" s="56">
        <f>2!F83</f>
        <v>329</v>
      </c>
      <c r="F186" s="208">
        <f t="shared" si="8"/>
        <v>58.85509838998211</v>
      </c>
      <c r="G186" s="82"/>
    </row>
    <row r="187" spans="1:7" ht="27" customHeight="1">
      <c r="A187" s="30" t="s">
        <v>214</v>
      </c>
      <c r="B187" s="30"/>
      <c r="C187" s="113" t="s">
        <v>31</v>
      </c>
      <c r="D187" s="56">
        <f>D188</f>
        <v>4531.1</v>
      </c>
      <c r="E187" s="56">
        <f>E188</f>
        <v>2921.1</v>
      </c>
      <c r="F187" s="208">
        <f t="shared" si="8"/>
        <v>64.46778927854163</v>
      </c>
      <c r="G187" s="82"/>
    </row>
    <row r="188" spans="1:7" ht="18.75">
      <c r="A188" s="30"/>
      <c r="B188" s="30" t="s">
        <v>32</v>
      </c>
      <c r="C188" s="14" t="s">
        <v>33</v>
      </c>
      <c r="D188" s="56">
        <f>D189</f>
        <v>4531.1</v>
      </c>
      <c r="E188" s="56">
        <f>E189</f>
        <v>2921.1</v>
      </c>
      <c r="F188" s="208">
        <f t="shared" si="8"/>
        <v>64.46778927854163</v>
      </c>
      <c r="G188" s="82"/>
    </row>
    <row r="189" spans="1:7" ht="18.75">
      <c r="A189" s="30"/>
      <c r="B189" s="30" t="s">
        <v>34</v>
      </c>
      <c r="C189" s="20" t="s">
        <v>35</v>
      </c>
      <c r="D189" s="56">
        <f>2!E202</f>
        <v>4531.1</v>
      </c>
      <c r="E189" s="56">
        <f>2!F202</f>
        <v>2921.1</v>
      </c>
      <c r="F189" s="208">
        <f t="shared" si="8"/>
        <v>64.46778927854163</v>
      </c>
      <c r="G189" s="82"/>
    </row>
    <row r="190" spans="1:7" ht="24" customHeight="1">
      <c r="A190" s="30" t="s">
        <v>463</v>
      </c>
      <c r="B190" s="30"/>
      <c r="C190" s="14" t="s">
        <v>465</v>
      </c>
      <c r="D190" s="53">
        <f>D191</f>
        <v>67.1</v>
      </c>
      <c r="E190" s="53">
        <f>E191</f>
        <v>67.1</v>
      </c>
      <c r="F190" s="208">
        <f>E190/D190*100</f>
        <v>100</v>
      </c>
      <c r="G190" s="82"/>
    </row>
    <row r="191" spans="1:7" ht="18.75">
      <c r="A191" s="30"/>
      <c r="B191" s="30" t="s">
        <v>117</v>
      </c>
      <c r="C191" s="20" t="s">
        <v>138</v>
      </c>
      <c r="D191" s="53">
        <f>D192</f>
        <v>67.1</v>
      </c>
      <c r="E191" s="53">
        <f>E192</f>
        <v>67.1</v>
      </c>
      <c r="F191" s="208">
        <f>E191/D191*100</f>
        <v>100</v>
      </c>
      <c r="G191" s="82"/>
    </row>
    <row r="192" spans="1:7" ht="34.5" customHeight="1">
      <c r="A192" s="30"/>
      <c r="B192" s="30" t="s">
        <v>118</v>
      </c>
      <c r="C192" s="20" t="s">
        <v>139</v>
      </c>
      <c r="D192" s="53">
        <v>67.1</v>
      </c>
      <c r="E192" s="53">
        <v>67.1</v>
      </c>
      <c r="F192" s="208">
        <f>E192/D192*100</f>
        <v>100</v>
      </c>
      <c r="G192" s="82"/>
    </row>
    <row r="193" spans="1:7" ht="24" customHeight="1">
      <c r="A193" s="30" t="s">
        <v>216</v>
      </c>
      <c r="B193" s="30"/>
      <c r="C193" s="113" t="s">
        <v>37</v>
      </c>
      <c r="D193" s="53">
        <f>D194</f>
        <v>35.1</v>
      </c>
      <c r="E193" s="53">
        <f>E194</f>
        <v>19.922</v>
      </c>
      <c r="F193" s="208">
        <f t="shared" si="8"/>
        <v>56.75783475783476</v>
      </c>
      <c r="G193" s="82"/>
    </row>
    <row r="194" spans="1:7" ht="18.75">
      <c r="A194" s="30"/>
      <c r="B194" s="30" t="s">
        <v>117</v>
      </c>
      <c r="C194" s="20" t="s">
        <v>138</v>
      </c>
      <c r="D194" s="53">
        <f>D195</f>
        <v>35.1</v>
      </c>
      <c r="E194" s="53">
        <f>E195</f>
        <v>19.922</v>
      </c>
      <c r="F194" s="208">
        <f t="shared" si="8"/>
        <v>56.75783475783476</v>
      </c>
      <c r="G194" s="82"/>
    </row>
    <row r="195" spans="1:7" ht="34.5" customHeight="1">
      <c r="A195" s="30"/>
      <c r="B195" s="30" t="s">
        <v>118</v>
      </c>
      <c r="C195" s="20" t="s">
        <v>139</v>
      </c>
      <c r="D195" s="53">
        <f>2!E237</f>
        <v>35.1</v>
      </c>
      <c r="E195" s="53">
        <f>2!F237</f>
        <v>19.922</v>
      </c>
      <c r="F195" s="208">
        <f t="shared" si="8"/>
        <v>56.75783475783476</v>
      </c>
      <c r="G195" s="82"/>
    </row>
    <row r="196" spans="1:7" ht="18.75">
      <c r="A196" s="31"/>
      <c r="B196" s="31"/>
      <c r="C196" s="24" t="s">
        <v>101</v>
      </c>
      <c r="D196" s="54">
        <f>D14+D132</f>
        <v>29146.98</v>
      </c>
      <c r="E196" s="54">
        <f>E14+E132</f>
        <v>19716.586</v>
      </c>
      <c r="F196" s="93">
        <f t="shared" si="8"/>
        <v>67.64538212878315</v>
      </c>
      <c r="G196" s="82"/>
    </row>
    <row r="197" spans="1:6" ht="18.75">
      <c r="A197" s="38"/>
      <c r="B197" s="40"/>
      <c r="C197" s="23"/>
      <c r="D197" s="6"/>
      <c r="E197" s="6"/>
      <c r="F197" s="6"/>
    </row>
    <row r="198" spans="1:6" ht="18.75">
      <c r="A198" s="37"/>
      <c r="B198" s="40"/>
      <c r="C198" s="23"/>
      <c r="D198" s="6"/>
      <c r="E198" s="6"/>
      <c r="F198" s="6"/>
    </row>
    <row r="199" spans="1:6" ht="18.75">
      <c r="A199" s="37"/>
      <c r="B199" s="40"/>
      <c r="C199" s="27"/>
      <c r="D199" s="6"/>
      <c r="E199" s="6"/>
      <c r="F199" s="6"/>
    </row>
    <row r="200" spans="1:6" ht="18.75">
      <c r="A200" s="38"/>
      <c r="B200" s="39"/>
      <c r="C200" s="28"/>
      <c r="D200" s="6"/>
      <c r="E200" s="6"/>
      <c r="F200" s="6"/>
    </row>
    <row r="201" spans="1:6" ht="18.75">
      <c r="A201" s="11"/>
      <c r="B201" s="11"/>
      <c r="C201" s="6"/>
      <c r="D201" s="6"/>
      <c r="E201" s="6"/>
      <c r="F201" s="6"/>
    </row>
    <row r="202" spans="1:6" ht="18.75">
      <c r="A202" s="11"/>
      <c r="B202" s="11"/>
      <c r="C202" s="6"/>
      <c r="D202" s="6"/>
      <c r="E202" s="6"/>
      <c r="F202" s="6"/>
    </row>
    <row r="203" spans="1:6" ht="18.75">
      <c r="A203" s="11"/>
      <c r="B203" s="11"/>
      <c r="C203" s="6"/>
      <c r="D203" s="6"/>
      <c r="E203" s="6"/>
      <c r="F203" s="6"/>
    </row>
    <row r="204" spans="1:6" ht="18.75">
      <c r="A204" s="11"/>
      <c r="B204" s="11"/>
      <c r="C204" s="6"/>
      <c r="D204" s="6"/>
      <c r="E204" s="6"/>
      <c r="F204" s="6"/>
    </row>
    <row r="205" spans="1:6" ht="18.75">
      <c r="A205" s="11"/>
      <c r="B205" s="11"/>
      <c r="C205" s="6"/>
      <c r="D205" s="6"/>
      <c r="E205" s="6"/>
      <c r="F205" s="6"/>
    </row>
    <row r="206" spans="1:6" ht="18.75">
      <c r="A206" s="11"/>
      <c r="B206" s="11"/>
      <c r="C206" s="6"/>
      <c r="D206" s="6"/>
      <c r="E206" s="6"/>
      <c r="F206" s="6"/>
    </row>
    <row r="207" spans="1:6" ht="18.75">
      <c r="A207" s="11"/>
      <c r="B207" s="11"/>
      <c r="C207" s="6"/>
      <c r="D207" s="6"/>
      <c r="E207" s="6"/>
      <c r="F207" s="6"/>
    </row>
    <row r="208" spans="1:6" ht="18.75">
      <c r="A208" s="11"/>
      <c r="B208" s="11"/>
      <c r="C208" s="6"/>
      <c r="D208" s="6"/>
      <c r="E208" s="6"/>
      <c r="F208" s="6"/>
    </row>
    <row r="209" spans="1:6" ht="18.75">
      <c r="A209" s="11"/>
      <c r="B209" s="11"/>
      <c r="C209" s="6"/>
      <c r="D209" s="6"/>
      <c r="E209" s="6"/>
      <c r="F209" s="6"/>
    </row>
    <row r="210" spans="1:6" ht="18.75">
      <c r="A210" s="11"/>
      <c r="B210" s="11"/>
      <c r="C210" s="6"/>
      <c r="D210" s="6"/>
      <c r="E210" s="6"/>
      <c r="F210" s="6"/>
    </row>
    <row r="211" spans="1:6" ht="18.75">
      <c r="A211" s="11"/>
      <c r="B211" s="11"/>
      <c r="C211" s="6"/>
      <c r="D211" s="6"/>
      <c r="E211" s="6"/>
      <c r="F211" s="6"/>
    </row>
    <row r="212" spans="1:6" ht="18.75">
      <c r="A212" s="11"/>
      <c r="B212" s="11"/>
      <c r="C212" s="6"/>
      <c r="D212" s="6"/>
      <c r="E212" s="6"/>
      <c r="F212" s="6"/>
    </row>
    <row r="213" spans="1:6" ht="18.75">
      <c r="A213" s="11"/>
      <c r="B213" s="11"/>
      <c r="C213" s="6"/>
      <c r="D213" s="6"/>
      <c r="E213" s="6"/>
      <c r="F213" s="6"/>
    </row>
    <row r="214" spans="1:6" ht="18.75">
      <c r="A214" s="11"/>
      <c r="B214" s="11"/>
      <c r="C214" s="6"/>
      <c r="D214" s="6"/>
      <c r="E214" s="6"/>
      <c r="F214" s="6"/>
    </row>
    <row r="215" spans="1:6" ht="18.75">
      <c r="A215" s="11"/>
      <c r="B215" s="11"/>
      <c r="C215" s="6"/>
      <c r="D215" s="6"/>
      <c r="E215" s="6"/>
      <c r="F215" s="6"/>
    </row>
    <row r="216" spans="1:6" ht="18.75">
      <c r="A216" s="11"/>
      <c r="B216" s="11"/>
      <c r="C216" s="6"/>
      <c r="D216" s="6"/>
      <c r="E216" s="6"/>
      <c r="F216" s="6"/>
    </row>
    <row r="217" spans="1:6" ht="18.75">
      <c r="A217" s="11"/>
      <c r="B217" s="11"/>
      <c r="C217" s="6"/>
      <c r="D217" s="6"/>
      <c r="E217" s="6"/>
      <c r="F217" s="6"/>
    </row>
    <row r="218" spans="1:6" ht="18.75">
      <c r="A218" s="11"/>
      <c r="B218" s="11"/>
      <c r="C218" s="6"/>
      <c r="D218" s="6"/>
      <c r="E218" s="6"/>
      <c r="F218" s="6"/>
    </row>
    <row r="219" spans="1:6" ht="18.75">
      <c r="A219" s="11"/>
      <c r="B219" s="11"/>
      <c r="C219" s="6"/>
      <c r="D219" s="6"/>
      <c r="E219" s="6"/>
      <c r="F219" s="6"/>
    </row>
    <row r="220" spans="1:6" ht="18.75">
      <c r="A220" s="11"/>
      <c r="B220" s="11"/>
      <c r="C220" s="6"/>
      <c r="D220" s="6"/>
      <c r="E220" s="6"/>
      <c r="F220" s="6"/>
    </row>
    <row r="221" spans="1:6" ht="18.75">
      <c r="A221" s="11"/>
      <c r="B221" s="11"/>
      <c r="C221" s="6"/>
      <c r="D221" s="6"/>
      <c r="E221" s="6"/>
      <c r="F221" s="6"/>
    </row>
    <row r="222" spans="1:6" ht="18.75">
      <c r="A222" s="11"/>
      <c r="B222" s="11"/>
      <c r="C222" s="6"/>
      <c r="D222" s="6"/>
      <c r="E222" s="6"/>
      <c r="F222" s="6"/>
    </row>
    <row r="223" spans="1:6" ht="18.75">
      <c r="A223" s="11"/>
      <c r="B223" s="11"/>
      <c r="C223" s="6"/>
      <c r="D223" s="6"/>
      <c r="E223" s="6"/>
      <c r="F223" s="6"/>
    </row>
    <row r="224" spans="1:6" ht="18.75">
      <c r="A224" s="11"/>
      <c r="B224" s="11"/>
      <c r="C224" s="6"/>
      <c r="D224" s="6"/>
      <c r="E224" s="6"/>
      <c r="F224" s="6"/>
    </row>
    <row r="225" spans="1:6" ht="18.75">
      <c r="A225" s="11"/>
      <c r="B225" s="11"/>
      <c r="C225" s="6"/>
      <c r="D225" s="6"/>
      <c r="E225" s="6"/>
      <c r="F225" s="6"/>
    </row>
    <row r="226" spans="1:6" ht="18.75">
      <c r="A226" s="11"/>
      <c r="B226" s="11"/>
      <c r="C226" s="6"/>
      <c r="D226" s="6"/>
      <c r="E226" s="6"/>
      <c r="F226" s="6"/>
    </row>
    <row r="227" spans="1:6" ht="18.75">
      <c r="A227" s="11"/>
      <c r="B227" s="11"/>
      <c r="C227" s="6"/>
      <c r="D227" s="6"/>
      <c r="E227" s="6"/>
      <c r="F227" s="6"/>
    </row>
    <row r="228" spans="1:6" ht="18.75">
      <c r="A228" s="11"/>
      <c r="B228" s="11"/>
      <c r="C228" s="6"/>
      <c r="D228" s="6"/>
      <c r="E228" s="6"/>
      <c r="F228" s="6"/>
    </row>
    <row r="229" spans="1:6" ht="18.75">
      <c r="A229" s="11"/>
      <c r="B229" s="11"/>
      <c r="C229" s="6"/>
      <c r="D229" s="6"/>
      <c r="E229" s="6"/>
      <c r="F229" s="6"/>
    </row>
    <row r="230" spans="1:6" ht="18.75">
      <c r="A230" s="11"/>
      <c r="B230" s="11"/>
      <c r="C230" s="6"/>
      <c r="D230" s="6"/>
      <c r="E230" s="6"/>
      <c r="F230" s="6"/>
    </row>
    <row r="231" spans="1:6" ht="18.75">
      <c r="A231" s="11"/>
      <c r="B231" s="11"/>
      <c r="C231" s="6"/>
      <c r="D231" s="6"/>
      <c r="E231" s="6"/>
      <c r="F231" s="6"/>
    </row>
    <row r="232" spans="1:6" ht="18.75">
      <c r="A232" s="11"/>
      <c r="B232" s="11"/>
      <c r="C232" s="6"/>
      <c r="D232" s="6"/>
      <c r="E232" s="6"/>
      <c r="F232" s="6"/>
    </row>
    <row r="233" spans="1:6" ht="18.75">
      <c r="A233" s="11"/>
      <c r="B233" s="11"/>
      <c r="C233" s="6"/>
      <c r="D233" s="6"/>
      <c r="E233" s="6"/>
      <c r="F233" s="6"/>
    </row>
    <row r="234" spans="1:6" ht="18.75">
      <c r="A234" s="11"/>
      <c r="B234" s="11"/>
      <c r="C234" s="6"/>
      <c r="D234" s="6"/>
      <c r="E234" s="6"/>
      <c r="F234" s="6"/>
    </row>
    <row r="235" spans="1:6" ht="18.75">
      <c r="A235" s="11"/>
      <c r="B235" s="11"/>
      <c r="C235" s="6"/>
      <c r="D235" s="6"/>
      <c r="E235" s="6"/>
      <c r="F235" s="6"/>
    </row>
    <row r="236" spans="1:6" ht="18.75">
      <c r="A236" s="11"/>
      <c r="B236" s="11"/>
      <c r="C236" s="6"/>
      <c r="D236" s="6"/>
      <c r="E236" s="6"/>
      <c r="F236" s="6"/>
    </row>
    <row r="237" spans="1:6" ht="18.75">
      <c r="A237" s="11"/>
      <c r="B237" s="11"/>
      <c r="C237" s="6"/>
      <c r="D237" s="6"/>
      <c r="E237" s="6"/>
      <c r="F237" s="6"/>
    </row>
    <row r="238" spans="1:6" ht="18.75">
      <c r="A238" s="11"/>
      <c r="B238" s="11"/>
      <c r="C238" s="6"/>
      <c r="D238" s="6"/>
      <c r="E238" s="6"/>
      <c r="F238" s="6"/>
    </row>
    <row r="239" spans="1:6" ht="18.75">
      <c r="A239" s="11"/>
      <c r="B239" s="11"/>
      <c r="C239" s="6"/>
      <c r="D239" s="6"/>
      <c r="E239" s="6"/>
      <c r="F239" s="6"/>
    </row>
    <row r="240" spans="1:6" ht="18.75">
      <c r="A240" s="11"/>
      <c r="B240" s="11"/>
      <c r="C240" s="6"/>
      <c r="D240" s="6"/>
      <c r="E240" s="6"/>
      <c r="F240" s="6"/>
    </row>
    <row r="241" spans="1:6" ht="18.75">
      <c r="A241" s="11"/>
      <c r="B241" s="11"/>
      <c r="C241" s="6"/>
      <c r="D241" s="6"/>
      <c r="E241" s="6"/>
      <c r="F241" s="6"/>
    </row>
    <row r="242" spans="1:6" ht="18.75">
      <c r="A242" s="11"/>
      <c r="B242" s="11"/>
      <c r="C242" s="6"/>
      <c r="D242" s="6"/>
      <c r="E242" s="6"/>
      <c r="F242" s="6"/>
    </row>
    <row r="243" spans="1:6" ht="18.75">
      <c r="A243" s="11"/>
      <c r="B243" s="11"/>
      <c r="C243" s="6"/>
      <c r="D243" s="6"/>
      <c r="E243" s="6"/>
      <c r="F243" s="6"/>
    </row>
    <row r="244" spans="1:6" ht="18.75">
      <c r="A244" s="11"/>
      <c r="B244" s="11"/>
      <c r="C244" s="6"/>
      <c r="D244" s="6"/>
      <c r="E244" s="6"/>
      <c r="F244" s="6"/>
    </row>
    <row r="245" spans="1:6" ht="18.75">
      <c r="A245" s="11"/>
      <c r="B245" s="11"/>
      <c r="C245" s="6"/>
      <c r="D245" s="6"/>
      <c r="E245" s="6"/>
      <c r="F245" s="6"/>
    </row>
    <row r="246" spans="1:6" ht="18.75">
      <c r="A246" s="11"/>
      <c r="B246" s="11"/>
      <c r="C246" s="6"/>
      <c r="D246" s="6"/>
      <c r="E246" s="6"/>
      <c r="F246" s="6"/>
    </row>
    <row r="247" spans="1:6" ht="18.75">
      <c r="A247" s="11"/>
      <c r="B247" s="11"/>
      <c r="C247" s="6"/>
      <c r="D247" s="6"/>
      <c r="E247" s="6"/>
      <c r="F247" s="6"/>
    </row>
    <row r="248" spans="1:6" ht="18.75">
      <c r="A248" s="11"/>
      <c r="B248" s="11"/>
      <c r="C248" s="6"/>
      <c r="D248" s="6"/>
      <c r="E248" s="6"/>
      <c r="F248" s="6"/>
    </row>
    <row r="249" spans="1:6" ht="18.75">
      <c r="A249" s="11"/>
      <c r="B249" s="11"/>
      <c r="C249" s="6"/>
      <c r="D249" s="6"/>
      <c r="E249" s="6"/>
      <c r="F249" s="6"/>
    </row>
    <row r="250" spans="1:6" ht="18.75">
      <c r="A250" s="11"/>
      <c r="B250" s="11"/>
      <c r="C250" s="6"/>
      <c r="D250" s="6"/>
      <c r="E250" s="6"/>
      <c r="F250" s="6"/>
    </row>
    <row r="251" spans="1:6" ht="18.75">
      <c r="A251" s="11"/>
      <c r="B251" s="11"/>
      <c r="C251" s="6"/>
      <c r="D251" s="6"/>
      <c r="E251" s="6"/>
      <c r="F251" s="6"/>
    </row>
    <row r="252" spans="1:6" ht="18.75">
      <c r="A252" s="11"/>
      <c r="B252" s="11"/>
      <c r="C252" s="6"/>
      <c r="D252" s="6"/>
      <c r="E252" s="6"/>
      <c r="F252" s="6"/>
    </row>
    <row r="253" spans="1:6" ht="18.75">
      <c r="A253" s="11"/>
      <c r="B253" s="11"/>
      <c r="C253" s="6"/>
      <c r="D253" s="6"/>
      <c r="E253" s="6"/>
      <c r="F253" s="6"/>
    </row>
    <row r="254" spans="1:6" ht="18.75">
      <c r="A254" s="11"/>
      <c r="B254" s="11"/>
      <c r="C254" s="6"/>
      <c r="D254" s="6"/>
      <c r="E254" s="6"/>
      <c r="F254" s="6"/>
    </row>
    <row r="255" spans="1:6" ht="18.75">
      <c r="A255" s="11"/>
      <c r="B255" s="11"/>
      <c r="C255" s="6"/>
      <c r="D255" s="6"/>
      <c r="E255" s="6"/>
      <c r="F255" s="6"/>
    </row>
    <row r="256" spans="1:6" ht="18.75">
      <c r="A256" s="11"/>
      <c r="B256" s="11"/>
      <c r="C256" s="6"/>
      <c r="D256" s="6"/>
      <c r="E256" s="6"/>
      <c r="F256" s="6"/>
    </row>
    <row r="257" spans="1:6" ht="18.75">
      <c r="A257" s="11"/>
      <c r="B257" s="11"/>
      <c r="C257" s="6"/>
      <c r="D257" s="6"/>
      <c r="E257" s="6"/>
      <c r="F257" s="6"/>
    </row>
    <row r="258" spans="1:6" ht="18.75">
      <c r="A258" s="11"/>
      <c r="B258" s="11"/>
      <c r="C258" s="6"/>
      <c r="D258" s="6"/>
      <c r="E258" s="6"/>
      <c r="F258" s="6"/>
    </row>
    <row r="259" spans="1:6" ht="18.75">
      <c r="A259" s="11"/>
      <c r="B259" s="11"/>
      <c r="C259" s="6"/>
      <c r="D259" s="6"/>
      <c r="E259" s="6"/>
      <c r="F259" s="6"/>
    </row>
    <row r="260" spans="1:6" ht="18.75">
      <c r="A260" s="11"/>
      <c r="B260" s="11"/>
      <c r="C260" s="6"/>
      <c r="D260" s="6"/>
      <c r="E260" s="6"/>
      <c r="F260" s="6"/>
    </row>
    <row r="261" spans="1:6" ht="18.75">
      <c r="A261" s="11"/>
      <c r="B261" s="11"/>
      <c r="C261" s="6"/>
      <c r="D261" s="6"/>
      <c r="E261" s="6"/>
      <c r="F261" s="6"/>
    </row>
    <row r="262" spans="1:6" ht="18.75">
      <c r="A262" s="11"/>
      <c r="B262" s="11"/>
      <c r="C262" s="6"/>
      <c r="D262" s="6"/>
      <c r="E262" s="6"/>
      <c r="F262" s="6"/>
    </row>
    <row r="263" spans="1:6" ht="18.75">
      <c r="A263" s="11"/>
      <c r="B263" s="11"/>
      <c r="C263" s="6"/>
      <c r="D263" s="6"/>
      <c r="E263" s="6"/>
      <c r="F263" s="6"/>
    </row>
  </sheetData>
  <sheetProtection/>
  <mergeCells count="3">
    <mergeCell ref="A6:D9"/>
    <mergeCell ref="A132:C132"/>
    <mergeCell ref="A14:C14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zoomScale="75" zoomScaleNormal="75" zoomScalePageLayoutView="0" workbookViewId="0" topLeftCell="D1">
      <selection activeCell="G160" sqref="G160:H160"/>
    </sheetView>
  </sheetViews>
  <sheetFormatPr defaultColWidth="9.00390625" defaultRowHeight="12.75"/>
  <cols>
    <col min="1" max="1" width="14.00390625" style="10" customWidth="1"/>
    <col min="2" max="2" width="9.875" style="10" customWidth="1"/>
    <col min="3" max="3" width="14.875" style="10" customWidth="1"/>
    <col min="4" max="4" width="19.00390625" style="10" customWidth="1"/>
    <col min="5" max="5" width="10.25390625" style="10" customWidth="1"/>
    <col min="6" max="6" width="125.75390625" style="5" customWidth="1"/>
    <col min="7" max="7" width="30.875" style="5" customWidth="1"/>
    <col min="8" max="8" width="21.25390625" style="63" customWidth="1"/>
    <col min="9" max="9" width="18.875" style="76" customWidth="1"/>
  </cols>
  <sheetData>
    <row r="1" spans="1:9" ht="18.75">
      <c r="A1" s="40"/>
      <c r="B1" s="40"/>
      <c r="C1" s="40"/>
      <c r="D1" s="40"/>
      <c r="E1" s="40"/>
      <c r="F1" s="23"/>
      <c r="I1" s="123" t="s">
        <v>13</v>
      </c>
    </row>
    <row r="2" spans="1:9" ht="18.75">
      <c r="A2" s="40"/>
      <c r="B2" s="40"/>
      <c r="C2" s="40"/>
      <c r="D2" s="40"/>
      <c r="E2" s="40"/>
      <c r="F2" s="23"/>
      <c r="I2" s="123" t="s">
        <v>409</v>
      </c>
    </row>
    <row r="3" spans="1:9" ht="18.75">
      <c r="A3" s="40"/>
      <c r="B3" s="40"/>
      <c r="C3" s="40"/>
      <c r="D3" s="40"/>
      <c r="E3" s="40"/>
      <c r="F3" s="23"/>
      <c r="I3" s="123" t="s">
        <v>51</v>
      </c>
    </row>
    <row r="4" spans="1:9" ht="18.75">
      <c r="A4" s="40"/>
      <c r="B4" s="40"/>
      <c r="C4" s="40"/>
      <c r="D4" s="40"/>
      <c r="E4" s="40"/>
      <c r="F4" s="23"/>
      <c r="I4" s="123" t="s">
        <v>461</v>
      </c>
    </row>
    <row r="5" spans="1:7" ht="18.75">
      <c r="A5" s="40"/>
      <c r="B5" s="40"/>
      <c r="C5" s="40"/>
      <c r="D5" s="40"/>
      <c r="E5" s="40"/>
      <c r="F5" s="61"/>
      <c r="G5" s="60"/>
    </row>
    <row r="6" spans="1:7" ht="27.75" customHeight="1">
      <c r="A6" s="40"/>
      <c r="B6" s="40"/>
      <c r="C6" s="40"/>
      <c r="D6" s="40"/>
      <c r="E6" s="40"/>
      <c r="F6" s="23"/>
      <c r="G6" s="23"/>
    </row>
    <row r="7" spans="1:9" ht="21.75" customHeight="1">
      <c r="A7" s="225" t="s">
        <v>474</v>
      </c>
      <c r="B7" s="226"/>
      <c r="C7" s="226"/>
      <c r="D7" s="226"/>
      <c r="E7" s="226"/>
      <c r="F7" s="226"/>
      <c r="G7" s="226"/>
      <c r="H7" s="227"/>
      <c r="I7" s="227"/>
    </row>
    <row r="8" spans="1:9" ht="9.75" customHeight="1" hidden="1">
      <c r="A8" s="226"/>
      <c r="B8" s="226"/>
      <c r="C8" s="226"/>
      <c r="D8" s="226"/>
      <c r="E8" s="226"/>
      <c r="F8" s="226"/>
      <c r="G8" s="226"/>
      <c r="H8" s="227"/>
      <c r="I8" s="227"/>
    </row>
    <row r="9" spans="1:9" ht="6.75" customHeight="1">
      <c r="A9" s="102"/>
      <c r="B9" s="102"/>
      <c r="C9" s="102"/>
      <c r="D9" s="102"/>
      <c r="E9" s="102"/>
      <c r="F9" s="61"/>
      <c r="G9" s="61"/>
      <c r="H9" s="98"/>
      <c r="I9" s="103"/>
    </row>
    <row r="10" spans="1:9" ht="22.5" customHeight="1">
      <c r="A10" s="96"/>
      <c r="B10" s="96"/>
      <c r="C10" s="96"/>
      <c r="D10" s="96"/>
      <c r="E10" s="96"/>
      <c r="F10" s="95"/>
      <c r="G10" s="97"/>
      <c r="H10" s="98"/>
      <c r="I10" s="95" t="s">
        <v>11</v>
      </c>
    </row>
    <row r="11" spans="1:10" ht="65.25" customHeight="1">
      <c r="A11" s="42" t="s">
        <v>161</v>
      </c>
      <c r="B11" s="228" t="s">
        <v>44</v>
      </c>
      <c r="C11" s="229"/>
      <c r="D11" s="42" t="s">
        <v>45</v>
      </c>
      <c r="E11" s="42" t="s">
        <v>46</v>
      </c>
      <c r="F11" s="42" t="s">
        <v>85</v>
      </c>
      <c r="G11" s="99" t="s">
        <v>406</v>
      </c>
      <c r="H11" s="100" t="s">
        <v>410</v>
      </c>
      <c r="I11" s="42" t="s">
        <v>408</v>
      </c>
      <c r="J11" s="1"/>
    </row>
    <row r="12" spans="1:10" ht="23.25" customHeight="1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101">
        <v>8</v>
      </c>
      <c r="I12" s="79">
        <v>9</v>
      </c>
      <c r="J12" s="1"/>
    </row>
    <row r="13" spans="1:10" ht="32.25" customHeight="1">
      <c r="A13" s="47" t="s">
        <v>53</v>
      </c>
      <c r="B13" s="47"/>
      <c r="C13" s="47"/>
      <c r="D13" s="47"/>
      <c r="E13" s="47"/>
      <c r="F13" s="43" t="s">
        <v>54</v>
      </c>
      <c r="G13" s="57">
        <f>G14+G65+G78++G110+G195+G207+G230+G189</f>
        <v>29146.980000000003</v>
      </c>
      <c r="H13" s="57">
        <f>H14+H65+H78++H110+H195+H207+H230+H189</f>
        <v>19716.586</v>
      </c>
      <c r="I13" s="54">
        <f>H13/G13*100</f>
        <v>67.64538212878315</v>
      </c>
      <c r="J13" s="2"/>
    </row>
    <row r="14" spans="1:10" ht="17.25" customHeight="1">
      <c r="A14" s="47"/>
      <c r="B14" s="47" t="s">
        <v>55</v>
      </c>
      <c r="C14" s="47"/>
      <c r="D14" s="47"/>
      <c r="E14" s="47"/>
      <c r="F14" s="43" t="s">
        <v>56</v>
      </c>
      <c r="G14" s="57">
        <f>G15+G23+G46+G41</f>
        <v>5544.264999999999</v>
      </c>
      <c r="H14" s="57">
        <f>H15+H23+H46+H41</f>
        <v>4135.899</v>
      </c>
      <c r="I14" s="54">
        <f aca="true" t="shared" si="0" ref="I14:I82">H14/G14*100</f>
        <v>74.59778708268816</v>
      </c>
      <c r="J14" s="2"/>
    </row>
    <row r="15" spans="1:10" ht="37.5">
      <c r="A15" s="48"/>
      <c r="B15" s="48"/>
      <c r="C15" s="50" t="s">
        <v>57</v>
      </c>
      <c r="D15" s="30"/>
      <c r="E15" s="30"/>
      <c r="F15" s="210" t="s">
        <v>58</v>
      </c>
      <c r="G15" s="55">
        <f>G16</f>
        <v>859.32</v>
      </c>
      <c r="H15" s="55">
        <f>H16</f>
        <v>665.818</v>
      </c>
      <c r="I15" s="54">
        <f t="shared" si="0"/>
        <v>77.48196248196247</v>
      </c>
      <c r="J15" s="2"/>
    </row>
    <row r="16" spans="1:10" ht="25.5" customHeight="1">
      <c r="A16" s="48"/>
      <c r="B16" s="48"/>
      <c r="C16" s="30"/>
      <c r="D16" s="30" t="s">
        <v>145</v>
      </c>
      <c r="E16" s="30"/>
      <c r="F16" s="14" t="s">
        <v>146</v>
      </c>
      <c r="G16" s="56">
        <f>G17</f>
        <v>859.32</v>
      </c>
      <c r="H16" s="56">
        <f>H17</f>
        <v>665.818</v>
      </c>
      <c r="I16" s="51">
        <f t="shared" si="0"/>
        <v>77.48196248196247</v>
      </c>
      <c r="J16" s="2"/>
    </row>
    <row r="17" spans="1:10" ht="18.75">
      <c r="A17" s="48"/>
      <c r="B17" s="48"/>
      <c r="C17" s="30"/>
      <c r="D17" s="30" t="s">
        <v>199</v>
      </c>
      <c r="E17" s="30"/>
      <c r="F17" s="14" t="s">
        <v>59</v>
      </c>
      <c r="G17" s="56">
        <f>G19</f>
        <v>859.32</v>
      </c>
      <c r="H17" s="56">
        <f>H19</f>
        <v>665.818</v>
      </c>
      <c r="I17" s="51">
        <f t="shared" si="0"/>
        <v>77.48196248196247</v>
      </c>
      <c r="J17" s="2"/>
    </row>
    <row r="18" spans="1:10" ht="56.25">
      <c r="A18" s="48"/>
      <c r="B18" s="48"/>
      <c r="C18" s="30"/>
      <c r="D18" s="30"/>
      <c r="E18" s="30" t="s">
        <v>116</v>
      </c>
      <c r="F18" s="15" t="s">
        <v>136</v>
      </c>
      <c r="G18" s="56">
        <f>G19</f>
        <v>859.32</v>
      </c>
      <c r="H18" s="56">
        <f>H19</f>
        <v>665.818</v>
      </c>
      <c r="I18" s="51">
        <f t="shared" si="0"/>
        <v>77.48196248196247</v>
      </c>
      <c r="J18" s="2"/>
    </row>
    <row r="19" spans="1:10" ht="18.75">
      <c r="A19" s="48"/>
      <c r="B19" s="48"/>
      <c r="C19" s="30"/>
      <c r="D19" s="30"/>
      <c r="E19" s="30" t="s">
        <v>115</v>
      </c>
      <c r="F19" s="21" t="s">
        <v>137</v>
      </c>
      <c r="G19" s="59">
        <f>2!E19</f>
        <v>859.32</v>
      </c>
      <c r="H19" s="59">
        <f>2!F19</f>
        <v>665.818</v>
      </c>
      <c r="I19" s="51">
        <f t="shared" si="0"/>
        <v>77.48196248196247</v>
      </c>
      <c r="J19" s="2"/>
    </row>
    <row r="20" spans="1:10" ht="31.5" customHeight="1" hidden="1">
      <c r="A20" s="48"/>
      <c r="B20" s="48"/>
      <c r="C20" s="30"/>
      <c r="D20" s="30" t="s">
        <v>104</v>
      </c>
      <c r="E20" s="30"/>
      <c r="F20" s="20" t="s">
        <v>106</v>
      </c>
      <c r="G20" s="59"/>
      <c r="H20" s="49"/>
      <c r="I20" s="51" t="e">
        <f t="shared" si="0"/>
        <v>#DIV/0!</v>
      </c>
      <c r="J20" s="2"/>
    </row>
    <row r="21" spans="1:10" ht="57.75" customHeight="1" hidden="1">
      <c r="A21" s="48"/>
      <c r="B21" s="48"/>
      <c r="C21" s="30"/>
      <c r="D21" s="30" t="s">
        <v>105</v>
      </c>
      <c r="E21" s="30"/>
      <c r="F21" s="20" t="s">
        <v>107</v>
      </c>
      <c r="G21" s="59"/>
      <c r="H21" s="49"/>
      <c r="I21" s="51" t="e">
        <f t="shared" si="0"/>
        <v>#DIV/0!</v>
      </c>
      <c r="J21" s="2"/>
    </row>
    <row r="22" spans="1:10" ht="31.5" customHeight="1" hidden="1">
      <c r="A22" s="48"/>
      <c r="B22" s="48"/>
      <c r="C22" s="30"/>
      <c r="D22" s="30"/>
      <c r="E22" s="30" t="s">
        <v>60</v>
      </c>
      <c r="F22" s="20" t="s">
        <v>61</v>
      </c>
      <c r="G22" s="59"/>
      <c r="H22" s="49"/>
      <c r="I22" s="51" t="e">
        <f t="shared" si="0"/>
        <v>#DIV/0!</v>
      </c>
      <c r="J22" s="2"/>
    </row>
    <row r="23" spans="1:10" ht="48" customHeight="1">
      <c r="A23" s="48"/>
      <c r="B23" s="48"/>
      <c r="C23" s="50" t="s">
        <v>62</v>
      </c>
      <c r="D23" s="30"/>
      <c r="E23" s="30"/>
      <c r="F23" s="209" t="s">
        <v>113</v>
      </c>
      <c r="G23" s="55">
        <f>G24</f>
        <v>4357.78</v>
      </c>
      <c r="H23" s="106">
        <f>H24</f>
        <v>3302.9489999999996</v>
      </c>
      <c r="I23" s="54">
        <f t="shared" si="0"/>
        <v>75.79430352151783</v>
      </c>
      <c r="J23" s="2"/>
    </row>
    <row r="24" spans="1:10" ht="21" customHeight="1">
      <c r="A24" s="48"/>
      <c r="B24" s="48"/>
      <c r="C24" s="30"/>
      <c r="D24" s="30" t="s">
        <v>145</v>
      </c>
      <c r="E24" s="30"/>
      <c r="F24" s="14" t="s">
        <v>146</v>
      </c>
      <c r="G24" s="56">
        <f>G25+G32+G35+G38</f>
        <v>4357.78</v>
      </c>
      <c r="H24" s="56">
        <f>H25+H32+H35+H38</f>
        <v>3302.9489999999996</v>
      </c>
      <c r="I24" s="51">
        <f t="shared" si="0"/>
        <v>75.79430352151783</v>
      </c>
      <c r="J24" s="2"/>
    </row>
    <row r="25" spans="1:10" ht="18.75">
      <c r="A25" s="48"/>
      <c r="B25" s="48"/>
      <c r="C25" s="30"/>
      <c r="D25" s="30" t="s">
        <v>200</v>
      </c>
      <c r="E25" s="30"/>
      <c r="F25" s="14" t="s">
        <v>63</v>
      </c>
      <c r="G25" s="56">
        <f>G26+G28+G30</f>
        <v>4299.134</v>
      </c>
      <c r="H25" s="56">
        <f>H26+H28+H30</f>
        <v>3258.488</v>
      </c>
      <c r="I25" s="51">
        <f t="shared" si="0"/>
        <v>75.79405526787487</v>
      </c>
      <c r="J25" s="2"/>
    </row>
    <row r="26" spans="1:10" ht="56.25">
      <c r="A26" s="48"/>
      <c r="B26" s="48"/>
      <c r="C26" s="30"/>
      <c r="D26" s="30"/>
      <c r="E26" s="30" t="s">
        <v>116</v>
      </c>
      <c r="F26" s="15" t="s">
        <v>136</v>
      </c>
      <c r="G26" s="56">
        <f>G27</f>
        <v>3789.39</v>
      </c>
      <c r="H26" s="56">
        <f>H27</f>
        <v>2832.535</v>
      </c>
      <c r="I26" s="51">
        <f t="shared" si="0"/>
        <v>74.7491020982269</v>
      </c>
      <c r="J26" s="2"/>
    </row>
    <row r="27" spans="1:10" ht="18.75">
      <c r="A27" s="48"/>
      <c r="B27" s="48"/>
      <c r="C27" s="30"/>
      <c r="D27" s="30"/>
      <c r="E27" s="30" t="s">
        <v>115</v>
      </c>
      <c r="F27" s="21" t="s">
        <v>137</v>
      </c>
      <c r="G27" s="56">
        <f>2!E27</f>
        <v>3789.39</v>
      </c>
      <c r="H27" s="56">
        <f>2!F27</f>
        <v>2832.535</v>
      </c>
      <c r="I27" s="51">
        <f t="shared" si="0"/>
        <v>74.7491020982269</v>
      </c>
      <c r="J27" s="2"/>
    </row>
    <row r="28" spans="1:10" ht="18.75">
      <c r="A28" s="48"/>
      <c r="B28" s="48"/>
      <c r="C28" s="30"/>
      <c r="D28" s="30"/>
      <c r="E28" s="30" t="s">
        <v>117</v>
      </c>
      <c r="F28" s="21" t="s">
        <v>138</v>
      </c>
      <c r="G28" s="56">
        <f>G29</f>
        <v>483.154</v>
      </c>
      <c r="H28" s="56">
        <f>H29</f>
        <v>405.642</v>
      </c>
      <c r="I28" s="51">
        <f t="shared" si="0"/>
        <v>83.95708200697915</v>
      </c>
      <c r="J28" s="2"/>
    </row>
    <row r="29" spans="1:10" ht="17.25" customHeight="1">
      <c r="A29" s="48"/>
      <c r="B29" s="48"/>
      <c r="C29" s="30"/>
      <c r="D29" s="30"/>
      <c r="E29" s="30" t="s">
        <v>118</v>
      </c>
      <c r="F29" s="21" t="s">
        <v>139</v>
      </c>
      <c r="G29" s="56">
        <f>2!E29</f>
        <v>483.154</v>
      </c>
      <c r="H29" s="56">
        <f>2!F29</f>
        <v>405.642</v>
      </c>
      <c r="I29" s="51">
        <f t="shared" si="0"/>
        <v>83.95708200697915</v>
      </c>
      <c r="J29" s="2"/>
    </row>
    <row r="30" spans="1:10" ht="18.75">
      <c r="A30" s="48"/>
      <c r="B30" s="48"/>
      <c r="C30" s="30"/>
      <c r="D30" s="30"/>
      <c r="E30" s="34" t="s">
        <v>119</v>
      </c>
      <c r="F30" s="25" t="s">
        <v>120</v>
      </c>
      <c r="G30" s="56">
        <f>G31</f>
        <v>26.59</v>
      </c>
      <c r="H30" s="56">
        <f>H31</f>
        <v>20.311</v>
      </c>
      <c r="I30" s="51">
        <f t="shared" si="0"/>
        <v>76.38585934561866</v>
      </c>
      <c r="J30" s="2"/>
    </row>
    <row r="31" spans="1:10" ht="18" customHeight="1">
      <c r="A31" s="48"/>
      <c r="B31" s="48"/>
      <c r="C31" s="30"/>
      <c r="D31" s="30"/>
      <c r="E31" s="34" t="s">
        <v>121</v>
      </c>
      <c r="F31" s="26" t="s">
        <v>140</v>
      </c>
      <c r="G31" s="59">
        <f>2!E31</f>
        <v>26.59</v>
      </c>
      <c r="H31" s="59">
        <f>2!F31</f>
        <v>20.311</v>
      </c>
      <c r="I31" s="51">
        <f t="shared" si="0"/>
        <v>76.38585934561866</v>
      </c>
      <c r="J31" s="2"/>
    </row>
    <row r="32" spans="1:10" ht="18.75">
      <c r="A32" s="48"/>
      <c r="B32" s="48"/>
      <c r="C32" s="30"/>
      <c r="D32" s="41" t="s">
        <v>218</v>
      </c>
      <c r="E32" s="107"/>
      <c r="F32" s="22" t="s">
        <v>162</v>
      </c>
      <c r="G32" s="56">
        <f>G33</f>
        <v>8.65</v>
      </c>
      <c r="H32" s="56">
        <f>H33</f>
        <v>8.65</v>
      </c>
      <c r="I32" s="51">
        <f t="shared" si="0"/>
        <v>100</v>
      </c>
      <c r="J32" s="2"/>
    </row>
    <row r="33" spans="1:10" ht="18.75">
      <c r="A33" s="48"/>
      <c r="B33" s="48"/>
      <c r="C33" s="30"/>
      <c r="D33" s="30"/>
      <c r="E33" s="30" t="s">
        <v>60</v>
      </c>
      <c r="F33" s="14" t="s">
        <v>164</v>
      </c>
      <c r="G33" s="56">
        <f>G34</f>
        <v>8.65</v>
      </c>
      <c r="H33" s="56">
        <f>H34</f>
        <v>8.65</v>
      </c>
      <c r="I33" s="51">
        <f t="shared" si="0"/>
        <v>100</v>
      </c>
      <c r="J33" s="2"/>
    </row>
    <row r="34" spans="1:10" ht="18.75">
      <c r="A34" s="48"/>
      <c r="B34" s="48"/>
      <c r="C34" s="30"/>
      <c r="D34" s="30"/>
      <c r="E34" s="30" t="s">
        <v>163</v>
      </c>
      <c r="F34" s="20" t="s">
        <v>165</v>
      </c>
      <c r="G34" s="56">
        <f>2!E34</f>
        <v>8.65</v>
      </c>
      <c r="H34" s="56">
        <f>2!F34</f>
        <v>8.65</v>
      </c>
      <c r="I34" s="51">
        <f t="shared" si="0"/>
        <v>100</v>
      </c>
      <c r="J34" s="2"/>
    </row>
    <row r="35" spans="1:10" ht="18.75">
      <c r="A35" s="48"/>
      <c r="B35" s="48"/>
      <c r="C35" s="30"/>
      <c r="D35" s="41" t="s">
        <v>219</v>
      </c>
      <c r="E35" s="107"/>
      <c r="F35" s="22" t="s">
        <v>166</v>
      </c>
      <c r="G35" s="56">
        <f>G36</f>
        <v>47.196</v>
      </c>
      <c r="H35" s="56">
        <f>H36</f>
        <v>33.711</v>
      </c>
      <c r="I35" s="51">
        <f t="shared" si="0"/>
        <v>71.42766336130181</v>
      </c>
      <c r="J35" s="2"/>
    </row>
    <row r="36" spans="1:10" ht="18.75">
      <c r="A36" s="48"/>
      <c r="B36" s="48"/>
      <c r="C36" s="30"/>
      <c r="D36" s="30"/>
      <c r="E36" s="30" t="s">
        <v>60</v>
      </c>
      <c r="F36" s="14" t="s">
        <v>164</v>
      </c>
      <c r="G36" s="56">
        <f>G37</f>
        <v>47.196</v>
      </c>
      <c r="H36" s="56">
        <f>H37</f>
        <v>33.711</v>
      </c>
      <c r="I36" s="51">
        <f t="shared" si="0"/>
        <v>71.42766336130181</v>
      </c>
      <c r="J36" s="2"/>
    </row>
    <row r="37" spans="1:10" ht="18.75">
      <c r="A37" s="48"/>
      <c r="B37" s="48"/>
      <c r="C37" s="30"/>
      <c r="D37" s="30"/>
      <c r="E37" s="30" t="s">
        <v>163</v>
      </c>
      <c r="F37" s="20" t="s">
        <v>165</v>
      </c>
      <c r="G37" s="56">
        <f>2!E37</f>
        <v>47.196</v>
      </c>
      <c r="H37" s="56">
        <f>2!F37</f>
        <v>33.711</v>
      </c>
      <c r="I37" s="51">
        <f t="shared" si="0"/>
        <v>71.42766336130181</v>
      </c>
      <c r="J37" s="2"/>
    </row>
    <row r="38" spans="1:10" ht="18.75">
      <c r="A38" s="48"/>
      <c r="B38" s="48"/>
      <c r="C38" s="30"/>
      <c r="D38" s="30" t="s">
        <v>38</v>
      </c>
      <c r="E38" s="30"/>
      <c r="F38" s="14" t="s">
        <v>114</v>
      </c>
      <c r="G38" s="56">
        <f>G39</f>
        <v>2.8</v>
      </c>
      <c r="H38" s="59">
        <f>H39</f>
        <v>2.1</v>
      </c>
      <c r="I38" s="51">
        <f t="shared" si="0"/>
        <v>75.00000000000001</v>
      </c>
      <c r="J38" s="2"/>
    </row>
    <row r="39" spans="1:10" ht="18.75">
      <c r="A39" s="48"/>
      <c r="B39" s="48"/>
      <c r="C39" s="30"/>
      <c r="D39" s="30"/>
      <c r="E39" s="30" t="s">
        <v>117</v>
      </c>
      <c r="F39" s="20" t="s">
        <v>138</v>
      </c>
      <c r="G39" s="56">
        <f>G40</f>
        <v>2.8</v>
      </c>
      <c r="H39" s="59">
        <f>H40</f>
        <v>2.1</v>
      </c>
      <c r="I39" s="51">
        <f t="shared" si="0"/>
        <v>75.00000000000001</v>
      </c>
      <c r="J39" s="2"/>
    </row>
    <row r="40" spans="1:10" ht="18.75">
      <c r="A40" s="48"/>
      <c r="B40" s="48"/>
      <c r="C40" s="30"/>
      <c r="D40" s="30"/>
      <c r="E40" s="30" t="s">
        <v>118</v>
      </c>
      <c r="F40" s="20" t="s">
        <v>139</v>
      </c>
      <c r="G40" s="56">
        <f>2!E40</f>
        <v>2.8</v>
      </c>
      <c r="H40" s="59">
        <f>2!F40</f>
        <v>2.1</v>
      </c>
      <c r="I40" s="51">
        <f t="shared" si="0"/>
        <v>75.00000000000001</v>
      </c>
      <c r="J40" s="2"/>
    </row>
    <row r="41" spans="1:10" ht="19.5">
      <c r="A41" s="48"/>
      <c r="B41" s="48"/>
      <c r="C41" s="50" t="s">
        <v>455</v>
      </c>
      <c r="D41" s="30"/>
      <c r="E41" s="30"/>
      <c r="F41" s="213" t="s">
        <v>464</v>
      </c>
      <c r="G41" s="55">
        <f>G42</f>
        <v>67.1</v>
      </c>
      <c r="H41" s="55">
        <f>H42</f>
        <v>67.1</v>
      </c>
      <c r="I41" s="54">
        <f>H41/G41*100</f>
        <v>100</v>
      </c>
      <c r="J41" s="2"/>
    </row>
    <row r="42" spans="1:10" ht="37.5">
      <c r="A42" s="48"/>
      <c r="B42" s="48"/>
      <c r="C42" s="30"/>
      <c r="D42" s="30" t="s">
        <v>21</v>
      </c>
      <c r="E42" s="30"/>
      <c r="F42" s="20" t="s">
        <v>20</v>
      </c>
      <c r="G42" s="56">
        <f>G43</f>
        <v>67.1</v>
      </c>
      <c r="H42" s="56">
        <f>H43</f>
        <v>67.1</v>
      </c>
      <c r="I42" s="51">
        <f>H42/G42*100</f>
        <v>100</v>
      </c>
      <c r="J42" s="2"/>
    </row>
    <row r="43" spans="1:10" ht="27" customHeight="1">
      <c r="A43" s="48"/>
      <c r="B43" s="48"/>
      <c r="C43" s="30"/>
      <c r="D43" s="30" t="s">
        <v>463</v>
      </c>
      <c r="E43" s="30"/>
      <c r="F43" s="14" t="s">
        <v>465</v>
      </c>
      <c r="G43" s="56">
        <f>G45</f>
        <v>67.1</v>
      </c>
      <c r="H43" s="56">
        <f>H45</f>
        <v>67.1</v>
      </c>
      <c r="I43" s="51">
        <f>H43/G43*100</f>
        <v>100</v>
      </c>
      <c r="J43" s="2"/>
    </row>
    <row r="44" spans="1:10" ht="21" customHeight="1">
      <c r="A44" s="48"/>
      <c r="B44" s="48"/>
      <c r="C44" s="30"/>
      <c r="D44" s="30"/>
      <c r="E44" s="30" t="s">
        <v>117</v>
      </c>
      <c r="F44" s="21" t="s">
        <v>138</v>
      </c>
      <c r="G44" s="56">
        <f>G45</f>
        <v>67.1</v>
      </c>
      <c r="H44" s="56">
        <f>H45</f>
        <v>67.1</v>
      </c>
      <c r="I44" s="51">
        <f>H44/G44*100</f>
        <v>100</v>
      </c>
      <c r="J44" s="2"/>
    </row>
    <row r="45" spans="1:10" ht="21.75" customHeight="1">
      <c r="A45" s="48"/>
      <c r="B45" s="48"/>
      <c r="C45" s="30"/>
      <c r="D45" s="30"/>
      <c r="E45" s="30" t="s">
        <v>118</v>
      </c>
      <c r="F45" s="21" t="s">
        <v>139</v>
      </c>
      <c r="G45" s="59">
        <f>2!E45</f>
        <v>67.1</v>
      </c>
      <c r="H45" s="59">
        <f>2!F45</f>
        <v>67.1</v>
      </c>
      <c r="I45" s="51">
        <f>H45/G45*100</f>
        <v>100</v>
      </c>
      <c r="J45" s="2"/>
    </row>
    <row r="46" spans="1:10" ht="19.5">
      <c r="A46" s="48"/>
      <c r="B46" s="48"/>
      <c r="C46" s="50" t="s">
        <v>110</v>
      </c>
      <c r="D46" s="30"/>
      <c r="E46" s="30"/>
      <c r="F46" s="44" t="s">
        <v>65</v>
      </c>
      <c r="G46" s="55">
        <f>G47+G58</f>
        <v>260.065</v>
      </c>
      <c r="H46" s="55">
        <f>H47+H58</f>
        <v>100.032</v>
      </c>
      <c r="I46" s="54">
        <f t="shared" si="0"/>
        <v>38.46423009632207</v>
      </c>
      <c r="J46" s="2"/>
    </row>
    <row r="47" spans="1:10" ht="37.5">
      <c r="A47" s="48"/>
      <c r="B47" s="48"/>
      <c r="C47" s="30"/>
      <c r="D47" s="30" t="s">
        <v>147</v>
      </c>
      <c r="E47" s="30"/>
      <c r="F47" s="21" t="s">
        <v>148</v>
      </c>
      <c r="G47" s="56">
        <f>G48+G52</f>
        <v>160.065</v>
      </c>
      <c r="H47" s="56">
        <f>H48+H52</f>
        <v>47.355</v>
      </c>
      <c r="I47" s="51">
        <f t="shared" si="0"/>
        <v>29.58485615218817</v>
      </c>
      <c r="J47" s="2"/>
    </row>
    <row r="48" spans="1:10" ht="18.75">
      <c r="A48" s="48"/>
      <c r="B48" s="48"/>
      <c r="C48" s="30"/>
      <c r="D48" s="30" t="s">
        <v>150</v>
      </c>
      <c r="E48" s="30"/>
      <c r="F48" s="20" t="s">
        <v>149</v>
      </c>
      <c r="G48" s="59">
        <f aca="true" t="shared" si="1" ref="G48:H50">G49</f>
        <v>60.065</v>
      </c>
      <c r="H48" s="59">
        <f t="shared" si="1"/>
        <v>0</v>
      </c>
      <c r="I48" s="51">
        <f t="shared" si="0"/>
        <v>0</v>
      </c>
      <c r="J48" s="2"/>
    </row>
    <row r="49" spans="1:10" ht="18.75">
      <c r="A49" s="48"/>
      <c r="B49" s="48"/>
      <c r="C49" s="30"/>
      <c r="D49" s="30" t="s">
        <v>201</v>
      </c>
      <c r="E49" s="30"/>
      <c r="F49" s="20" t="s">
        <v>17</v>
      </c>
      <c r="G49" s="59">
        <f t="shared" si="1"/>
        <v>60.065</v>
      </c>
      <c r="H49" s="59">
        <f t="shared" si="1"/>
        <v>0</v>
      </c>
      <c r="I49" s="51">
        <f t="shared" si="0"/>
        <v>0</v>
      </c>
      <c r="J49" s="2"/>
    </row>
    <row r="50" spans="1:10" ht="21" customHeight="1">
      <c r="A50" s="48"/>
      <c r="B50" s="48"/>
      <c r="C50" s="30"/>
      <c r="D50" s="49"/>
      <c r="E50" s="30" t="s">
        <v>117</v>
      </c>
      <c r="F50" s="21" t="s">
        <v>138</v>
      </c>
      <c r="G50" s="59">
        <f t="shared" si="1"/>
        <v>60.065</v>
      </c>
      <c r="H50" s="59">
        <f t="shared" si="1"/>
        <v>0</v>
      </c>
      <c r="I50" s="51">
        <f t="shared" si="0"/>
        <v>0</v>
      </c>
      <c r="J50" s="2"/>
    </row>
    <row r="51" spans="1:10" ht="19.5" customHeight="1">
      <c r="A51" s="48"/>
      <c r="B51" s="48"/>
      <c r="C51" s="30"/>
      <c r="D51" s="49"/>
      <c r="E51" s="30" t="s">
        <v>118</v>
      </c>
      <c r="F51" s="21" t="s">
        <v>139</v>
      </c>
      <c r="G51" s="59">
        <f>2!E51</f>
        <v>60.065</v>
      </c>
      <c r="H51" s="59">
        <f>2!F51</f>
        <v>0</v>
      </c>
      <c r="I51" s="51">
        <f t="shared" si="0"/>
        <v>0</v>
      </c>
      <c r="J51" s="2"/>
    </row>
    <row r="52" spans="1:10" ht="19.5" customHeight="1">
      <c r="A52" s="48"/>
      <c r="B52" s="48"/>
      <c r="C52" s="30"/>
      <c r="D52" s="30" t="s">
        <v>15</v>
      </c>
      <c r="E52" s="30"/>
      <c r="F52" s="20" t="s">
        <v>16</v>
      </c>
      <c r="G52" s="59">
        <f>G53</f>
        <v>100</v>
      </c>
      <c r="H52" s="59">
        <f>H53</f>
        <v>47.355</v>
      </c>
      <c r="I52" s="51">
        <f t="shared" si="0"/>
        <v>47.355</v>
      </c>
      <c r="J52" s="2"/>
    </row>
    <row r="53" spans="1:10" ht="19.5" customHeight="1">
      <c r="A53" s="48"/>
      <c r="B53" s="48"/>
      <c r="C53" s="30"/>
      <c r="D53" s="30" t="s">
        <v>202</v>
      </c>
      <c r="E53" s="30"/>
      <c r="F53" s="20" t="s">
        <v>18</v>
      </c>
      <c r="G53" s="59">
        <f>G54+G56</f>
        <v>100</v>
      </c>
      <c r="H53" s="59">
        <f>H54+H56</f>
        <v>47.355</v>
      </c>
      <c r="I53" s="51">
        <f t="shared" si="0"/>
        <v>47.355</v>
      </c>
      <c r="J53" s="2"/>
    </row>
    <row r="54" spans="1:10" ht="24" customHeight="1">
      <c r="A54" s="48"/>
      <c r="B54" s="48"/>
      <c r="C54" s="30"/>
      <c r="D54" s="49"/>
      <c r="E54" s="30" t="s">
        <v>117</v>
      </c>
      <c r="F54" s="21" t="s">
        <v>138</v>
      </c>
      <c r="G54" s="59">
        <f>G55</f>
        <v>100</v>
      </c>
      <c r="H54" s="59">
        <f>H55</f>
        <v>47.355</v>
      </c>
      <c r="I54" s="51">
        <f t="shared" si="0"/>
        <v>47.355</v>
      </c>
      <c r="J54" s="2"/>
    </row>
    <row r="55" spans="1:10" ht="22.5" customHeight="1">
      <c r="A55" s="48"/>
      <c r="B55" s="48"/>
      <c r="C55" s="30"/>
      <c r="D55" s="49"/>
      <c r="E55" s="30" t="s">
        <v>118</v>
      </c>
      <c r="F55" s="21" t="s">
        <v>139</v>
      </c>
      <c r="G55" s="59">
        <f>2!E55</f>
        <v>100</v>
      </c>
      <c r="H55" s="59">
        <f>2!F55</f>
        <v>47.355</v>
      </c>
      <c r="I55" s="51">
        <f t="shared" si="0"/>
        <v>47.355</v>
      </c>
      <c r="J55" s="2"/>
    </row>
    <row r="56" spans="1:10" ht="21.75" customHeight="1">
      <c r="A56" s="48"/>
      <c r="B56" s="48"/>
      <c r="C56" s="30"/>
      <c r="D56" s="49"/>
      <c r="E56" s="34" t="s">
        <v>119</v>
      </c>
      <c r="F56" s="25" t="s">
        <v>120</v>
      </c>
      <c r="G56" s="59">
        <f>G57</f>
        <v>0</v>
      </c>
      <c r="H56" s="59">
        <f>H57</f>
        <v>0</v>
      </c>
      <c r="I56" s="51">
        <v>0</v>
      </c>
      <c r="J56" s="2"/>
    </row>
    <row r="57" spans="1:10" ht="20.25" customHeight="1">
      <c r="A57" s="48"/>
      <c r="B57" s="48"/>
      <c r="C57" s="30"/>
      <c r="D57" s="49"/>
      <c r="E57" s="34" t="s">
        <v>121</v>
      </c>
      <c r="F57" s="26" t="s">
        <v>140</v>
      </c>
      <c r="G57" s="59">
        <f>2!E57</f>
        <v>0</v>
      </c>
      <c r="H57" s="59">
        <f>2!F57</f>
        <v>0</v>
      </c>
      <c r="I57" s="51">
        <v>0</v>
      </c>
      <c r="J57" s="2"/>
    </row>
    <row r="58" spans="1:10" ht="21" customHeight="1">
      <c r="A58" s="48"/>
      <c r="B58" s="48"/>
      <c r="C58" s="30"/>
      <c r="D58" s="30" t="s">
        <v>151</v>
      </c>
      <c r="E58" s="30"/>
      <c r="F58" s="20" t="s">
        <v>152</v>
      </c>
      <c r="G58" s="59">
        <f>G59</f>
        <v>100</v>
      </c>
      <c r="H58" s="59">
        <f>H59</f>
        <v>52.677</v>
      </c>
      <c r="I58" s="51">
        <f t="shared" si="0"/>
        <v>52.67699999999999</v>
      </c>
      <c r="J58" s="2"/>
    </row>
    <row r="59" spans="1:10" ht="23.25" customHeight="1">
      <c r="A59" s="48"/>
      <c r="B59" s="48"/>
      <c r="C59" s="30"/>
      <c r="D59" s="30" t="s">
        <v>203</v>
      </c>
      <c r="E59" s="30"/>
      <c r="F59" s="71" t="s">
        <v>66</v>
      </c>
      <c r="G59" s="59">
        <f>2!E59</f>
        <v>100</v>
      </c>
      <c r="H59" s="59">
        <f>2!F59</f>
        <v>52.677</v>
      </c>
      <c r="I59" s="51">
        <f t="shared" si="0"/>
        <v>52.67699999999999</v>
      </c>
      <c r="J59" s="2"/>
    </row>
    <row r="60" spans="1:10" ht="21" customHeight="1">
      <c r="A60" s="48"/>
      <c r="B60" s="48"/>
      <c r="C60" s="30"/>
      <c r="D60" s="30"/>
      <c r="E60" s="30" t="s">
        <v>117</v>
      </c>
      <c r="F60" s="21" t="s">
        <v>138</v>
      </c>
      <c r="G60" s="59">
        <f>G61</f>
        <v>77</v>
      </c>
      <c r="H60" s="59">
        <f>H61</f>
        <v>29.677</v>
      </c>
      <c r="I60" s="51">
        <f t="shared" si="0"/>
        <v>38.54155844155844</v>
      </c>
      <c r="J60" s="2"/>
    </row>
    <row r="61" spans="1:10" ht="21" customHeight="1">
      <c r="A61" s="48"/>
      <c r="B61" s="48"/>
      <c r="C61" s="30"/>
      <c r="D61" s="30"/>
      <c r="E61" s="30" t="s">
        <v>118</v>
      </c>
      <c r="F61" s="21" t="s">
        <v>139</v>
      </c>
      <c r="G61" s="59">
        <f>2!E61</f>
        <v>77</v>
      </c>
      <c r="H61" s="59">
        <f>2!F61</f>
        <v>29.677</v>
      </c>
      <c r="I61" s="51">
        <f t="shared" si="0"/>
        <v>38.54155844155844</v>
      </c>
      <c r="J61" s="2"/>
    </row>
    <row r="62" spans="1:10" ht="21.75" customHeight="1">
      <c r="A62" s="48"/>
      <c r="B62" s="48"/>
      <c r="C62" s="30"/>
      <c r="D62" s="49"/>
      <c r="E62" s="34" t="s">
        <v>119</v>
      </c>
      <c r="F62" s="25" t="s">
        <v>120</v>
      </c>
      <c r="G62" s="59">
        <f>G64+G63</f>
        <v>23</v>
      </c>
      <c r="H62" s="59">
        <f>H64+H63</f>
        <v>23</v>
      </c>
      <c r="I62" s="51">
        <f t="shared" si="0"/>
        <v>100</v>
      </c>
      <c r="J62" s="2"/>
    </row>
    <row r="63" spans="1:10" ht="21" customHeight="1">
      <c r="A63" s="48"/>
      <c r="B63" s="48"/>
      <c r="C63" s="30"/>
      <c r="D63" s="49"/>
      <c r="E63" s="34">
        <v>830</v>
      </c>
      <c r="F63" s="17" t="s">
        <v>186</v>
      </c>
      <c r="G63" s="59">
        <f>2!E63</f>
        <v>0</v>
      </c>
      <c r="H63" s="59">
        <f>2!F63</f>
        <v>0</v>
      </c>
      <c r="I63" s="51" t="e">
        <f t="shared" si="0"/>
        <v>#DIV/0!</v>
      </c>
      <c r="J63" s="124"/>
    </row>
    <row r="64" spans="1:10" ht="21" customHeight="1">
      <c r="A64" s="48"/>
      <c r="B64" s="48"/>
      <c r="C64" s="30"/>
      <c r="D64" s="49"/>
      <c r="E64" s="34" t="s">
        <v>121</v>
      </c>
      <c r="F64" s="26" t="s">
        <v>140</v>
      </c>
      <c r="G64" s="59">
        <f>2!E64</f>
        <v>23</v>
      </c>
      <c r="H64" s="59">
        <f>2!F64</f>
        <v>23</v>
      </c>
      <c r="I64" s="51">
        <f t="shared" si="0"/>
        <v>100</v>
      </c>
      <c r="J64" s="2"/>
    </row>
    <row r="65" spans="1:10" ht="18.75">
      <c r="A65" s="48"/>
      <c r="B65" s="50" t="s">
        <v>67</v>
      </c>
      <c r="C65" s="30"/>
      <c r="D65" s="30"/>
      <c r="E65" s="30"/>
      <c r="F65" s="45" t="s">
        <v>68</v>
      </c>
      <c r="G65" s="58">
        <f>G66</f>
        <v>283.4</v>
      </c>
      <c r="H65" s="58">
        <f>H66</f>
        <v>57.86</v>
      </c>
      <c r="I65" s="54">
        <f t="shared" si="0"/>
        <v>20.416372618207483</v>
      </c>
      <c r="J65" s="2"/>
    </row>
    <row r="66" spans="1:10" ht="19.5">
      <c r="A66" s="48"/>
      <c r="B66" s="48"/>
      <c r="C66" s="50" t="s">
        <v>64</v>
      </c>
      <c r="D66" s="30"/>
      <c r="E66" s="30"/>
      <c r="F66" s="209" t="s">
        <v>69</v>
      </c>
      <c r="G66" s="55">
        <f>G67+G72+G75</f>
        <v>283.4</v>
      </c>
      <c r="H66" s="55">
        <f>H67+H72+H75</f>
        <v>57.86</v>
      </c>
      <c r="I66" s="54">
        <f t="shared" si="0"/>
        <v>20.416372618207483</v>
      </c>
      <c r="J66" s="2"/>
    </row>
    <row r="67" spans="1:10" ht="37.5">
      <c r="A67" s="48"/>
      <c r="B67" s="48"/>
      <c r="C67" s="30"/>
      <c r="D67" s="30" t="s">
        <v>154</v>
      </c>
      <c r="E67" s="30"/>
      <c r="F67" s="21" t="s">
        <v>153</v>
      </c>
      <c r="G67" s="56">
        <f>G68</f>
        <v>210</v>
      </c>
      <c r="H67" s="56">
        <f>H68</f>
        <v>57.86</v>
      </c>
      <c r="I67" s="51">
        <f t="shared" si="0"/>
        <v>27.55238095238095</v>
      </c>
      <c r="J67" s="2"/>
    </row>
    <row r="68" spans="1:10" ht="27" customHeight="1">
      <c r="A68" s="48"/>
      <c r="B68" s="48"/>
      <c r="C68" s="30"/>
      <c r="D68" s="30" t="s">
        <v>155</v>
      </c>
      <c r="E68" s="30"/>
      <c r="F68" s="21" t="s">
        <v>19</v>
      </c>
      <c r="G68" s="56">
        <f>G70</f>
        <v>210</v>
      </c>
      <c r="H68" s="56">
        <f>H70</f>
        <v>57.86</v>
      </c>
      <c r="I68" s="51">
        <f t="shared" si="0"/>
        <v>27.55238095238095</v>
      </c>
      <c r="J68" s="2"/>
    </row>
    <row r="69" spans="1:10" ht="27" customHeight="1">
      <c r="A69" s="48"/>
      <c r="B69" s="48"/>
      <c r="C69" s="30"/>
      <c r="D69" s="30" t="s">
        <v>204</v>
      </c>
      <c r="E69" s="30"/>
      <c r="F69" s="21" t="s">
        <v>156</v>
      </c>
      <c r="G69" s="56">
        <f>G71</f>
        <v>210</v>
      </c>
      <c r="H69" s="56">
        <f>H71</f>
        <v>57.86</v>
      </c>
      <c r="I69" s="51">
        <f t="shared" si="0"/>
        <v>27.55238095238095</v>
      </c>
      <c r="J69" s="2"/>
    </row>
    <row r="70" spans="1:10" ht="21" customHeight="1">
      <c r="A70" s="48"/>
      <c r="B70" s="48"/>
      <c r="C70" s="30"/>
      <c r="D70" s="30"/>
      <c r="E70" s="30" t="s">
        <v>117</v>
      </c>
      <c r="F70" s="21" t="s">
        <v>138</v>
      </c>
      <c r="G70" s="56">
        <f>G71</f>
        <v>210</v>
      </c>
      <c r="H70" s="56">
        <f>H71</f>
        <v>57.86</v>
      </c>
      <c r="I70" s="51">
        <f t="shared" si="0"/>
        <v>27.55238095238095</v>
      </c>
      <c r="J70" s="2"/>
    </row>
    <row r="71" spans="1:10" ht="21.75" customHeight="1">
      <c r="A71" s="48"/>
      <c r="B71" s="48"/>
      <c r="C71" s="30"/>
      <c r="D71" s="30"/>
      <c r="E71" s="30" t="s">
        <v>118</v>
      </c>
      <c r="F71" s="21" t="s">
        <v>139</v>
      </c>
      <c r="G71" s="59">
        <f>2!E71</f>
        <v>210</v>
      </c>
      <c r="H71" s="59">
        <f>2!F71</f>
        <v>57.86</v>
      </c>
      <c r="I71" s="51">
        <f t="shared" si="0"/>
        <v>27.55238095238095</v>
      </c>
      <c r="J71" s="2"/>
    </row>
    <row r="72" spans="1:10" ht="37.5">
      <c r="A72" s="48"/>
      <c r="B72" s="48"/>
      <c r="C72" s="30"/>
      <c r="D72" s="30" t="s">
        <v>175</v>
      </c>
      <c r="E72" s="30"/>
      <c r="F72" s="14" t="s">
        <v>176</v>
      </c>
      <c r="G72" s="56">
        <f>G73</f>
        <v>1.3</v>
      </c>
      <c r="H72" s="59">
        <f>H73</f>
        <v>0</v>
      </c>
      <c r="I72" s="51">
        <f t="shared" si="0"/>
        <v>0</v>
      </c>
      <c r="J72" s="2"/>
    </row>
    <row r="73" spans="1:10" ht="18.75">
      <c r="A73" s="48"/>
      <c r="B73" s="48"/>
      <c r="C73" s="30"/>
      <c r="D73" s="30"/>
      <c r="E73" s="30" t="s">
        <v>117</v>
      </c>
      <c r="F73" s="20" t="s">
        <v>138</v>
      </c>
      <c r="G73" s="56">
        <f>G74</f>
        <v>1.3</v>
      </c>
      <c r="H73" s="59">
        <f>H74</f>
        <v>0</v>
      </c>
      <c r="I73" s="51">
        <f t="shared" si="0"/>
        <v>0</v>
      </c>
      <c r="J73" s="2"/>
    </row>
    <row r="74" spans="1:10" ht="18.75">
      <c r="A74" s="48"/>
      <c r="B74" s="48"/>
      <c r="C74" s="30"/>
      <c r="D74" s="30"/>
      <c r="E74" s="30" t="s">
        <v>118</v>
      </c>
      <c r="F74" s="20" t="s">
        <v>139</v>
      </c>
      <c r="G74" s="56">
        <f>2!E74</f>
        <v>1.3</v>
      </c>
      <c r="H74" s="59">
        <f>2!F74</f>
        <v>0</v>
      </c>
      <c r="I74" s="51">
        <f t="shared" si="0"/>
        <v>0</v>
      </c>
      <c r="J74" s="2"/>
    </row>
    <row r="75" spans="1:10" ht="37.5">
      <c r="A75" s="48"/>
      <c r="B75" s="48"/>
      <c r="C75" s="30"/>
      <c r="D75" s="30" t="s">
        <v>193</v>
      </c>
      <c r="E75" s="30"/>
      <c r="F75" s="126" t="s">
        <v>196</v>
      </c>
      <c r="G75" s="105">
        <f>G76</f>
        <v>72.1</v>
      </c>
      <c r="H75" s="59">
        <f>H76</f>
        <v>0</v>
      </c>
      <c r="I75" s="51">
        <f t="shared" si="0"/>
        <v>0</v>
      </c>
      <c r="J75" s="2"/>
    </row>
    <row r="76" spans="1:10" ht="18.75">
      <c r="A76" s="48"/>
      <c r="B76" s="48"/>
      <c r="C76" s="30"/>
      <c r="D76" s="30"/>
      <c r="E76" s="30" t="s">
        <v>126</v>
      </c>
      <c r="F76" s="20" t="s">
        <v>127</v>
      </c>
      <c r="G76" s="56">
        <f>G77</f>
        <v>72.1</v>
      </c>
      <c r="H76" s="59">
        <f>H77</f>
        <v>0</v>
      </c>
      <c r="I76" s="51">
        <f t="shared" si="0"/>
        <v>0</v>
      </c>
      <c r="J76" s="2"/>
    </row>
    <row r="77" spans="1:10" ht="18.75">
      <c r="A77" s="48"/>
      <c r="B77" s="48"/>
      <c r="C77" s="30"/>
      <c r="D77" s="30"/>
      <c r="E77" s="30" t="s">
        <v>194</v>
      </c>
      <c r="F77" s="20" t="s">
        <v>195</v>
      </c>
      <c r="G77" s="56">
        <f>2!E77</f>
        <v>72.1</v>
      </c>
      <c r="H77" s="59">
        <f>2!F77</f>
        <v>0</v>
      </c>
      <c r="I77" s="51">
        <f t="shared" si="0"/>
        <v>0</v>
      </c>
      <c r="J77" s="2"/>
    </row>
    <row r="78" spans="1:10" ht="18.75">
      <c r="A78" s="48"/>
      <c r="B78" s="50" t="s">
        <v>62</v>
      </c>
      <c r="C78" s="30"/>
      <c r="D78" s="30"/>
      <c r="E78" s="30"/>
      <c r="F78" s="44" t="s">
        <v>70</v>
      </c>
      <c r="G78" s="58">
        <f>G79+G84+G101</f>
        <v>5497.106000000001</v>
      </c>
      <c r="H78" s="58">
        <f>H79+H84+H101</f>
        <v>3557.1739999999995</v>
      </c>
      <c r="I78" s="54">
        <f t="shared" si="0"/>
        <v>64.70994010302874</v>
      </c>
      <c r="J78" s="2"/>
    </row>
    <row r="79" spans="1:10" ht="19.5">
      <c r="A79" s="48"/>
      <c r="B79" s="48"/>
      <c r="C79" s="50" t="s">
        <v>71</v>
      </c>
      <c r="D79" s="30"/>
      <c r="E79" s="30"/>
      <c r="F79" s="44" t="s">
        <v>72</v>
      </c>
      <c r="G79" s="55">
        <f aca="true" t="shared" si="2" ref="G79:H82">G80</f>
        <v>559</v>
      </c>
      <c r="H79" s="55">
        <f t="shared" si="2"/>
        <v>329</v>
      </c>
      <c r="I79" s="54">
        <f t="shared" si="0"/>
        <v>58.85509838998211</v>
      </c>
      <c r="J79" s="2"/>
    </row>
    <row r="80" spans="1:10" ht="37.5">
      <c r="A80" s="48"/>
      <c r="B80" s="48"/>
      <c r="C80" s="30"/>
      <c r="D80" s="30" t="s">
        <v>21</v>
      </c>
      <c r="E80" s="30"/>
      <c r="F80" s="20" t="s">
        <v>20</v>
      </c>
      <c r="G80" s="56">
        <f t="shared" si="2"/>
        <v>559</v>
      </c>
      <c r="H80" s="56">
        <f t="shared" si="2"/>
        <v>329</v>
      </c>
      <c r="I80" s="51">
        <f t="shared" si="0"/>
        <v>58.85509838998211</v>
      </c>
      <c r="J80" s="2"/>
    </row>
    <row r="81" spans="1:10" ht="37.5" customHeight="1">
      <c r="A81" s="48"/>
      <c r="B81" s="48"/>
      <c r="C81" s="30"/>
      <c r="D81" s="30" t="s">
        <v>205</v>
      </c>
      <c r="E81" s="30"/>
      <c r="F81" s="20" t="s">
        <v>131</v>
      </c>
      <c r="G81" s="56">
        <f t="shared" si="2"/>
        <v>559</v>
      </c>
      <c r="H81" s="56">
        <f t="shared" si="2"/>
        <v>329</v>
      </c>
      <c r="I81" s="51">
        <f t="shared" si="0"/>
        <v>58.85509838998211</v>
      </c>
      <c r="J81" s="2"/>
    </row>
    <row r="82" spans="1:10" ht="18.75">
      <c r="A82" s="48"/>
      <c r="B82" s="48"/>
      <c r="C82" s="30"/>
      <c r="D82" s="30"/>
      <c r="E82" s="34" t="s">
        <v>119</v>
      </c>
      <c r="F82" s="25" t="s">
        <v>120</v>
      </c>
      <c r="G82" s="56">
        <f t="shared" si="2"/>
        <v>559</v>
      </c>
      <c r="H82" s="56">
        <f t="shared" si="2"/>
        <v>329</v>
      </c>
      <c r="I82" s="51">
        <f t="shared" si="0"/>
        <v>58.85509838998211</v>
      </c>
      <c r="J82" s="2"/>
    </row>
    <row r="83" spans="1:10" ht="37.5">
      <c r="A83" s="48"/>
      <c r="B83" s="48"/>
      <c r="C83" s="30"/>
      <c r="D83" s="30"/>
      <c r="E83" s="30" t="s">
        <v>123</v>
      </c>
      <c r="F83" s="22" t="s">
        <v>141</v>
      </c>
      <c r="G83" s="59">
        <f>2!E83</f>
        <v>559</v>
      </c>
      <c r="H83" s="59">
        <f>2!F83</f>
        <v>329</v>
      </c>
      <c r="I83" s="51">
        <f aca="true" t="shared" si="3" ref="I83:I150">H83/G83*100</f>
        <v>58.85509838998211</v>
      </c>
      <c r="J83" s="2"/>
    </row>
    <row r="84" spans="1:10" ht="20.25" customHeight="1">
      <c r="A84" s="48"/>
      <c r="B84" s="48"/>
      <c r="C84" s="50" t="s">
        <v>128</v>
      </c>
      <c r="D84" s="30"/>
      <c r="E84" s="30"/>
      <c r="F84" s="209" t="s">
        <v>124</v>
      </c>
      <c r="G84" s="55">
        <f>G85</f>
        <v>4891.506</v>
      </c>
      <c r="H84" s="55">
        <f>H85</f>
        <v>3204.5739999999996</v>
      </c>
      <c r="I84" s="54">
        <f t="shared" si="3"/>
        <v>65.51303422708669</v>
      </c>
      <c r="J84" s="4"/>
    </row>
    <row r="85" spans="1:10" ht="37.5">
      <c r="A85" s="48"/>
      <c r="B85" s="48"/>
      <c r="C85" s="30"/>
      <c r="D85" s="34" t="s">
        <v>158</v>
      </c>
      <c r="E85" s="34"/>
      <c r="F85" s="26" t="s">
        <v>157</v>
      </c>
      <c r="G85" s="56">
        <f>G86</f>
        <v>4891.506</v>
      </c>
      <c r="H85" s="56">
        <f>H86</f>
        <v>3204.5739999999996</v>
      </c>
      <c r="I85" s="51">
        <f t="shared" si="3"/>
        <v>65.51303422708669</v>
      </c>
      <c r="J85" s="4"/>
    </row>
    <row r="86" spans="1:10" ht="18.75">
      <c r="A86" s="48"/>
      <c r="B86" s="48"/>
      <c r="C86" s="30"/>
      <c r="D86" s="35" t="s">
        <v>160</v>
      </c>
      <c r="E86" s="35"/>
      <c r="F86" s="26" t="s">
        <v>159</v>
      </c>
      <c r="G86" s="56">
        <f>G87+G92+G95+G98</f>
        <v>4891.506</v>
      </c>
      <c r="H86" s="56">
        <f>H87+H92+H95+H98</f>
        <v>3204.5739999999996</v>
      </c>
      <c r="I86" s="51">
        <f t="shared" si="3"/>
        <v>65.51303422708669</v>
      </c>
      <c r="J86" s="4"/>
    </row>
    <row r="87" spans="1:10" ht="18.75">
      <c r="A87" s="48"/>
      <c r="B87" s="48"/>
      <c r="C87" s="30"/>
      <c r="D87" s="35" t="s">
        <v>206</v>
      </c>
      <c r="E87" s="35"/>
      <c r="F87" s="26" t="s">
        <v>0</v>
      </c>
      <c r="G87" s="56">
        <f>G89+G90</f>
        <v>2580.568</v>
      </c>
      <c r="H87" s="56">
        <f>H89+H90</f>
        <v>1687.677</v>
      </c>
      <c r="I87" s="51">
        <f t="shared" si="3"/>
        <v>65.39943919323187</v>
      </c>
      <c r="J87" s="4"/>
    </row>
    <row r="88" spans="1:10" ht="18.75">
      <c r="A88" s="48"/>
      <c r="B88" s="48"/>
      <c r="C88" s="30"/>
      <c r="D88" s="35"/>
      <c r="E88" s="30" t="s">
        <v>117</v>
      </c>
      <c r="F88" s="21" t="s">
        <v>138</v>
      </c>
      <c r="G88" s="56">
        <f>G89</f>
        <v>2144.75</v>
      </c>
      <c r="H88" s="56">
        <f>H89</f>
        <v>1542.405</v>
      </c>
      <c r="I88" s="51">
        <f t="shared" si="3"/>
        <v>71.91537475230213</v>
      </c>
      <c r="J88" s="4"/>
    </row>
    <row r="89" spans="1:10" ht="18.75">
      <c r="A89" s="48"/>
      <c r="B89" s="48"/>
      <c r="C89" s="30"/>
      <c r="D89" s="35"/>
      <c r="E89" s="30" t="s">
        <v>118</v>
      </c>
      <c r="F89" s="21" t="s">
        <v>139</v>
      </c>
      <c r="G89" s="56">
        <f>2!E89</f>
        <v>2144.75</v>
      </c>
      <c r="H89" s="56">
        <f>2!F89</f>
        <v>1542.405</v>
      </c>
      <c r="I89" s="51">
        <f t="shared" si="3"/>
        <v>71.91537475230213</v>
      </c>
      <c r="J89" s="4"/>
    </row>
    <row r="90" spans="1:10" ht="18.75">
      <c r="A90" s="48"/>
      <c r="B90" s="48"/>
      <c r="C90" s="30"/>
      <c r="D90" s="35"/>
      <c r="E90" s="30" t="s">
        <v>60</v>
      </c>
      <c r="F90" s="21" t="s">
        <v>138</v>
      </c>
      <c r="G90" s="56">
        <f>G91</f>
        <v>435.818</v>
      </c>
      <c r="H90" s="56">
        <f>H91</f>
        <v>145.272</v>
      </c>
      <c r="I90" s="51">
        <f t="shared" si="3"/>
        <v>33.3331803642805</v>
      </c>
      <c r="J90" s="4"/>
    </row>
    <row r="91" spans="1:10" ht="18.75">
      <c r="A91" s="48"/>
      <c r="B91" s="48"/>
      <c r="C91" s="30"/>
      <c r="D91" s="35"/>
      <c r="E91" s="30" t="s">
        <v>163</v>
      </c>
      <c r="F91" s="21" t="s">
        <v>139</v>
      </c>
      <c r="G91" s="56">
        <f>2!E90</f>
        <v>435.818</v>
      </c>
      <c r="H91" s="56">
        <f>2!F90</f>
        <v>145.272</v>
      </c>
      <c r="I91" s="51">
        <f t="shared" si="3"/>
        <v>33.3331803642805</v>
      </c>
      <c r="J91" s="4"/>
    </row>
    <row r="92" spans="1:10" ht="18.75">
      <c r="A92" s="48"/>
      <c r="B92" s="48"/>
      <c r="C92" s="30"/>
      <c r="D92" s="108" t="s">
        <v>224</v>
      </c>
      <c r="E92" s="35"/>
      <c r="F92" s="14" t="s">
        <v>225</v>
      </c>
      <c r="G92" s="56">
        <f>G94</f>
        <v>445.142</v>
      </c>
      <c r="H92" s="56">
        <f>H94</f>
        <v>194.37</v>
      </c>
      <c r="I92" s="51">
        <f t="shared" si="3"/>
        <v>43.66471822474626</v>
      </c>
      <c r="J92" s="4"/>
    </row>
    <row r="93" spans="1:10" ht="18.75">
      <c r="A93" s="48"/>
      <c r="B93" s="48"/>
      <c r="C93" s="30"/>
      <c r="D93" s="35"/>
      <c r="E93" s="30" t="s">
        <v>117</v>
      </c>
      <c r="F93" s="21" t="s">
        <v>138</v>
      </c>
      <c r="G93" s="56">
        <f>G94</f>
        <v>445.142</v>
      </c>
      <c r="H93" s="56">
        <f>H94</f>
        <v>194.37</v>
      </c>
      <c r="I93" s="51">
        <f t="shared" si="3"/>
        <v>43.66471822474626</v>
      </c>
      <c r="J93" s="4"/>
    </row>
    <row r="94" spans="1:10" ht="18" customHeight="1">
      <c r="A94" s="48"/>
      <c r="B94" s="48"/>
      <c r="C94" s="30"/>
      <c r="D94" s="35"/>
      <c r="E94" s="30" t="s">
        <v>118</v>
      </c>
      <c r="F94" s="21" t="s">
        <v>139</v>
      </c>
      <c r="G94" s="56">
        <f>2!E94</f>
        <v>445.142</v>
      </c>
      <c r="H94" s="56">
        <f>2!F94</f>
        <v>194.37</v>
      </c>
      <c r="I94" s="51">
        <f t="shared" si="3"/>
        <v>43.66471822474626</v>
      </c>
      <c r="J94" s="4"/>
    </row>
    <row r="95" spans="1:10" ht="16.5" customHeight="1">
      <c r="A95" s="48"/>
      <c r="B95" s="48"/>
      <c r="C95" s="30"/>
      <c r="D95" s="108" t="s">
        <v>207</v>
      </c>
      <c r="E95" s="35"/>
      <c r="F95" s="14" t="s">
        <v>22</v>
      </c>
      <c r="G95" s="56">
        <f>G96</f>
        <v>700</v>
      </c>
      <c r="H95" s="56">
        <f>H96</f>
        <v>199.727</v>
      </c>
      <c r="I95" s="51">
        <f t="shared" si="3"/>
        <v>28.532428571428568</v>
      </c>
      <c r="J95" s="4"/>
    </row>
    <row r="96" spans="1:10" ht="18.75">
      <c r="A96" s="48"/>
      <c r="B96" s="48"/>
      <c r="C96" s="30"/>
      <c r="D96" s="35"/>
      <c r="E96" s="30" t="s">
        <v>117</v>
      </c>
      <c r="F96" s="21" t="s">
        <v>138</v>
      </c>
      <c r="G96" s="56">
        <f>G97</f>
        <v>700</v>
      </c>
      <c r="H96" s="56">
        <f>H97</f>
        <v>199.727</v>
      </c>
      <c r="I96" s="51">
        <f t="shared" si="3"/>
        <v>28.532428571428568</v>
      </c>
      <c r="J96" s="4"/>
    </row>
    <row r="97" spans="1:10" ht="18" customHeight="1">
      <c r="A97" s="48"/>
      <c r="B97" s="48"/>
      <c r="C97" s="30"/>
      <c r="D97" s="35"/>
      <c r="E97" s="30" t="s">
        <v>118</v>
      </c>
      <c r="F97" s="21" t="s">
        <v>139</v>
      </c>
      <c r="G97" s="56">
        <f>2!E97</f>
        <v>700</v>
      </c>
      <c r="H97" s="56">
        <f>2!F97</f>
        <v>199.727</v>
      </c>
      <c r="I97" s="51">
        <f t="shared" si="3"/>
        <v>28.532428571428568</v>
      </c>
      <c r="J97" s="4"/>
    </row>
    <row r="98" spans="1:10" ht="27" customHeight="1">
      <c r="A98" s="48"/>
      <c r="B98" s="48"/>
      <c r="C98" s="30"/>
      <c r="D98" s="108" t="s">
        <v>437</v>
      </c>
      <c r="E98" s="35"/>
      <c r="F98" s="211" t="s">
        <v>444</v>
      </c>
      <c r="G98" s="56">
        <f>G99</f>
        <v>1165.796</v>
      </c>
      <c r="H98" s="56">
        <f>H99</f>
        <v>1122.8</v>
      </c>
      <c r="I98" s="51">
        <f t="shared" si="3"/>
        <v>96.31187617730717</v>
      </c>
      <c r="J98" s="4"/>
    </row>
    <row r="99" spans="1:10" ht="18.75">
      <c r="A99" s="48"/>
      <c r="B99" s="48"/>
      <c r="C99" s="30"/>
      <c r="D99" s="35"/>
      <c r="E99" s="30" t="s">
        <v>117</v>
      </c>
      <c r="F99" s="21" t="s">
        <v>138</v>
      </c>
      <c r="G99" s="56">
        <f>G100</f>
        <v>1165.796</v>
      </c>
      <c r="H99" s="56">
        <f>H100</f>
        <v>1122.8</v>
      </c>
      <c r="I99" s="51">
        <f t="shared" si="3"/>
        <v>96.31187617730717</v>
      </c>
      <c r="J99" s="4"/>
    </row>
    <row r="100" spans="1:10" ht="18" customHeight="1">
      <c r="A100" s="48"/>
      <c r="B100" s="48"/>
      <c r="C100" s="30"/>
      <c r="D100" s="35"/>
      <c r="E100" s="30" t="s">
        <v>118</v>
      </c>
      <c r="F100" s="21" t="s">
        <v>139</v>
      </c>
      <c r="G100" s="56">
        <f>2!E100</f>
        <v>1165.796</v>
      </c>
      <c r="H100" s="59">
        <f>2!F100</f>
        <v>1122.8</v>
      </c>
      <c r="I100" s="51">
        <f t="shared" si="3"/>
        <v>96.31187617730717</v>
      </c>
      <c r="J100" s="4"/>
    </row>
    <row r="101" spans="1:10" ht="19.5">
      <c r="A101" s="48"/>
      <c r="B101" s="48"/>
      <c r="C101" s="50" t="s">
        <v>187</v>
      </c>
      <c r="D101" s="30"/>
      <c r="E101" s="30"/>
      <c r="F101" s="44" t="s">
        <v>185</v>
      </c>
      <c r="G101" s="55">
        <f>G102</f>
        <v>46.599999999999994</v>
      </c>
      <c r="H101" s="55">
        <f>H102</f>
        <v>23.6</v>
      </c>
      <c r="I101" s="54">
        <f t="shared" si="3"/>
        <v>50.64377682403435</v>
      </c>
      <c r="J101" s="124"/>
    </row>
    <row r="102" spans="1:10" ht="37.5">
      <c r="A102" s="48"/>
      <c r="B102" s="48"/>
      <c r="C102" s="30"/>
      <c r="D102" s="34" t="s">
        <v>158</v>
      </c>
      <c r="E102" s="34"/>
      <c r="F102" s="26" t="s">
        <v>157</v>
      </c>
      <c r="G102" s="56">
        <f>G103</f>
        <v>46.599999999999994</v>
      </c>
      <c r="H102" s="56">
        <f>H103</f>
        <v>23.6</v>
      </c>
      <c r="I102" s="51">
        <f t="shared" si="3"/>
        <v>50.64377682403435</v>
      </c>
      <c r="J102" s="124"/>
    </row>
    <row r="103" spans="1:10" ht="37.5" customHeight="1">
      <c r="A103" s="48"/>
      <c r="B103" s="48"/>
      <c r="C103" s="30"/>
      <c r="D103" s="30" t="s">
        <v>181</v>
      </c>
      <c r="E103" s="30"/>
      <c r="F103" s="20" t="s">
        <v>182</v>
      </c>
      <c r="G103" s="56">
        <f>G104+G107</f>
        <v>46.599999999999994</v>
      </c>
      <c r="H103" s="56">
        <f>H104+H107</f>
        <v>23.6</v>
      </c>
      <c r="I103" s="51">
        <f t="shared" si="3"/>
        <v>50.64377682403435</v>
      </c>
      <c r="J103" s="124"/>
    </row>
    <row r="104" spans="1:10" ht="18.75">
      <c r="A104" s="48"/>
      <c r="B104" s="48"/>
      <c r="C104" s="30"/>
      <c r="D104" s="30" t="s">
        <v>188</v>
      </c>
      <c r="E104" s="30"/>
      <c r="F104" s="20" t="s">
        <v>183</v>
      </c>
      <c r="G104" s="56">
        <f>G106</f>
        <v>11.2</v>
      </c>
      <c r="H104" s="56">
        <f>H106</f>
        <v>5.9</v>
      </c>
      <c r="I104" s="51">
        <f t="shared" si="3"/>
        <v>52.67857142857143</v>
      </c>
      <c r="J104" s="125"/>
    </row>
    <row r="105" spans="1:10" ht="18.75">
      <c r="A105" s="48"/>
      <c r="B105" s="48"/>
      <c r="C105" s="30"/>
      <c r="D105" s="30"/>
      <c r="E105" s="30" t="s">
        <v>119</v>
      </c>
      <c r="F105" s="71" t="s">
        <v>120</v>
      </c>
      <c r="G105" s="56">
        <f>G106</f>
        <v>11.2</v>
      </c>
      <c r="H105" s="56">
        <f>H106</f>
        <v>5.9</v>
      </c>
      <c r="I105" s="51">
        <f t="shared" si="3"/>
        <v>52.67857142857143</v>
      </c>
      <c r="J105" s="124"/>
    </row>
    <row r="106" spans="1:10" ht="18.75">
      <c r="A106" s="48"/>
      <c r="B106" s="48"/>
      <c r="C106" s="30"/>
      <c r="D106" s="30"/>
      <c r="E106" s="30" t="s">
        <v>121</v>
      </c>
      <c r="F106" s="14" t="s">
        <v>140</v>
      </c>
      <c r="G106" s="59">
        <f>2!E106</f>
        <v>11.2</v>
      </c>
      <c r="H106" s="59">
        <f>2!F106</f>
        <v>5.9</v>
      </c>
      <c r="I106" s="51">
        <f t="shared" si="3"/>
        <v>52.67857142857143</v>
      </c>
      <c r="J106" s="124"/>
    </row>
    <row r="107" spans="1:10" ht="18.75">
      <c r="A107" s="48"/>
      <c r="B107" s="48"/>
      <c r="C107" s="30"/>
      <c r="D107" s="30" t="s">
        <v>404</v>
      </c>
      <c r="E107" s="30"/>
      <c r="F107" s="20" t="s">
        <v>183</v>
      </c>
      <c r="G107" s="56">
        <f>G108</f>
        <v>35.4</v>
      </c>
      <c r="H107" s="56">
        <f>H108</f>
        <v>17.7</v>
      </c>
      <c r="I107" s="51">
        <f t="shared" si="3"/>
        <v>50</v>
      </c>
      <c r="J107" s="125"/>
    </row>
    <row r="108" spans="1:10" ht="18.75">
      <c r="A108" s="48"/>
      <c r="B108" s="48"/>
      <c r="C108" s="30"/>
      <c r="D108" s="30"/>
      <c r="E108" s="30" t="s">
        <v>119</v>
      </c>
      <c r="F108" s="71" t="s">
        <v>120</v>
      </c>
      <c r="G108" s="56">
        <f>2!E109</f>
        <v>35.4</v>
      </c>
      <c r="H108" s="56">
        <f>2!F109</f>
        <v>17.7</v>
      </c>
      <c r="I108" s="51">
        <f t="shared" si="3"/>
        <v>50</v>
      </c>
      <c r="J108" s="124"/>
    </row>
    <row r="109" spans="1:10" ht="18.75">
      <c r="A109" s="48"/>
      <c r="B109" s="48"/>
      <c r="C109" s="30"/>
      <c r="D109" s="30"/>
      <c r="E109" s="30" t="s">
        <v>121</v>
      </c>
      <c r="F109" s="14" t="s">
        <v>140</v>
      </c>
      <c r="G109" s="59">
        <f>2!E109</f>
        <v>35.4</v>
      </c>
      <c r="H109" s="59">
        <f>2!F109</f>
        <v>17.7</v>
      </c>
      <c r="I109" s="51">
        <f t="shared" si="3"/>
        <v>50</v>
      </c>
      <c r="J109" s="124"/>
    </row>
    <row r="110" spans="1:10" ht="21.75" customHeight="1">
      <c r="A110" s="48"/>
      <c r="B110" s="47" t="s">
        <v>73</v>
      </c>
      <c r="C110" s="30"/>
      <c r="D110" s="30"/>
      <c r="E110" s="30"/>
      <c r="F110" s="44" t="s">
        <v>74</v>
      </c>
      <c r="G110" s="58">
        <f>G111+G127+G158</f>
        <v>12470.719000000001</v>
      </c>
      <c r="H110" s="58">
        <f>H111+H127+H158</f>
        <v>8399.831</v>
      </c>
      <c r="I110" s="54">
        <f t="shared" si="3"/>
        <v>67.35642908801007</v>
      </c>
      <c r="J110" s="4"/>
    </row>
    <row r="111" spans="1:10" ht="21" customHeight="1">
      <c r="A111" s="48"/>
      <c r="B111" s="48"/>
      <c r="C111" s="50" t="s">
        <v>55</v>
      </c>
      <c r="D111" s="30"/>
      <c r="E111" s="30"/>
      <c r="F111" s="44" t="s">
        <v>26</v>
      </c>
      <c r="G111" s="55">
        <f>G112</f>
        <v>2275.96</v>
      </c>
      <c r="H111" s="55">
        <f>H112</f>
        <v>918.656</v>
      </c>
      <c r="I111" s="54">
        <f t="shared" si="3"/>
        <v>40.363451027258826</v>
      </c>
      <c r="J111" s="4"/>
    </row>
    <row r="112" spans="1:10" ht="37.5">
      <c r="A112" s="48"/>
      <c r="B112" s="48"/>
      <c r="C112" s="30"/>
      <c r="D112" s="49" t="s">
        <v>158</v>
      </c>
      <c r="E112" s="30"/>
      <c r="F112" s="14" t="s">
        <v>157</v>
      </c>
      <c r="G112" s="56">
        <f>G113+G117</f>
        <v>2275.96</v>
      </c>
      <c r="H112" s="56">
        <f>H113+H117</f>
        <v>918.656</v>
      </c>
      <c r="I112" s="51">
        <f t="shared" si="3"/>
        <v>40.363451027258826</v>
      </c>
      <c r="J112" s="4"/>
    </row>
    <row r="113" spans="1:10" ht="18.75">
      <c r="A113" s="48"/>
      <c r="B113" s="48"/>
      <c r="C113" s="30"/>
      <c r="D113" s="30" t="s">
        <v>29</v>
      </c>
      <c r="E113" s="30"/>
      <c r="F113" s="20" t="s">
        <v>28</v>
      </c>
      <c r="G113" s="56">
        <f>G115</f>
        <v>53</v>
      </c>
      <c r="H113" s="56">
        <f>H115</f>
        <v>47.656</v>
      </c>
      <c r="I113" s="51">
        <f t="shared" si="3"/>
        <v>89.91698113207546</v>
      </c>
      <c r="J113" s="4"/>
    </row>
    <row r="114" spans="1:10" ht="18.75">
      <c r="A114" s="48"/>
      <c r="B114" s="48"/>
      <c r="C114" s="30"/>
      <c r="D114" s="30" t="s">
        <v>208</v>
      </c>
      <c r="E114" s="30"/>
      <c r="F114" s="20" t="s">
        <v>30</v>
      </c>
      <c r="G114" s="56">
        <f>G116</f>
        <v>53</v>
      </c>
      <c r="H114" s="56">
        <f>H116</f>
        <v>47.656</v>
      </c>
      <c r="I114" s="51">
        <f t="shared" si="3"/>
        <v>89.91698113207546</v>
      </c>
      <c r="J114" s="4"/>
    </row>
    <row r="115" spans="1:10" ht="16.5" customHeight="1">
      <c r="A115" s="48"/>
      <c r="B115" s="48"/>
      <c r="C115" s="30"/>
      <c r="D115" s="30"/>
      <c r="E115" s="30" t="s">
        <v>117</v>
      </c>
      <c r="F115" s="20" t="s">
        <v>138</v>
      </c>
      <c r="G115" s="56">
        <f>G116</f>
        <v>53</v>
      </c>
      <c r="H115" s="56">
        <f>H116</f>
        <v>47.656</v>
      </c>
      <c r="I115" s="51">
        <f t="shared" si="3"/>
        <v>89.91698113207546</v>
      </c>
      <c r="J115" s="4"/>
    </row>
    <row r="116" spans="1:10" ht="18.75">
      <c r="A116" s="48"/>
      <c r="B116" s="48"/>
      <c r="C116" s="30"/>
      <c r="D116" s="30"/>
      <c r="E116" s="30" t="s">
        <v>118</v>
      </c>
      <c r="F116" s="20" t="s">
        <v>139</v>
      </c>
      <c r="G116" s="56">
        <f>2!E116</f>
        <v>53</v>
      </c>
      <c r="H116" s="56">
        <f>2!F116</f>
        <v>47.656</v>
      </c>
      <c r="I116" s="51">
        <f t="shared" si="3"/>
        <v>89.91698113207546</v>
      </c>
      <c r="J116" s="4"/>
    </row>
    <row r="117" spans="1:10" ht="37.5">
      <c r="A117" s="48"/>
      <c r="B117" s="48"/>
      <c r="C117" s="30"/>
      <c r="D117" s="30" t="s">
        <v>181</v>
      </c>
      <c r="E117" s="30"/>
      <c r="F117" s="20" t="s">
        <v>182</v>
      </c>
      <c r="G117" s="56">
        <f>G118+G124+G121</f>
        <v>2222.96</v>
      </c>
      <c r="H117" s="56">
        <f>H118+H124+H121</f>
        <v>871</v>
      </c>
      <c r="I117" s="51">
        <f t="shared" si="3"/>
        <v>39.18199157879584</v>
      </c>
      <c r="J117" s="125"/>
    </row>
    <row r="118" spans="1:10" ht="18.75">
      <c r="A118" s="48"/>
      <c r="B118" s="48"/>
      <c r="C118" s="30"/>
      <c r="D118" s="30" t="s">
        <v>188</v>
      </c>
      <c r="E118" s="30"/>
      <c r="F118" s="20" t="s">
        <v>183</v>
      </c>
      <c r="G118" s="56">
        <f>G120</f>
        <v>413.45</v>
      </c>
      <c r="H118" s="56">
        <f>H120</f>
        <v>217.75</v>
      </c>
      <c r="I118" s="51">
        <f t="shared" si="3"/>
        <v>52.6665860442617</v>
      </c>
      <c r="J118" s="125"/>
    </row>
    <row r="119" spans="1:10" ht="16.5" customHeight="1">
      <c r="A119" s="48"/>
      <c r="B119" s="48"/>
      <c r="C119" s="30"/>
      <c r="D119" s="30"/>
      <c r="E119" s="30" t="s">
        <v>119</v>
      </c>
      <c r="F119" s="71" t="s">
        <v>120</v>
      </c>
      <c r="G119" s="56">
        <f>G120</f>
        <v>413.45</v>
      </c>
      <c r="H119" s="56">
        <f>H120</f>
        <v>217.75</v>
      </c>
      <c r="I119" s="51">
        <f t="shared" si="3"/>
        <v>52.6665860442617</v>
      </c>
      <c r="J119" s="125"/>
    </row>
    <row r="120" spans="1:10" ht="18.75">
      <c r="A120" s="48"/>
      <c r="B120" s="48"/>
      <c r="C120" s="30"/>
      <c r="D120" s="30"/>
      <c r="E120" s="30" t="s">
        <v>121</v>
      </c>
      <c r="F120" s="14" t="s">
        <v>140</v>
      </c>
      <c r="G120" s="56">
        <f>2!E120</f>
        <v>413.45</v>
      </c>
      <c r="H120" s="56">
        <f>2!F120</f>
        <v>217.75</v>
      </c>
      <c r="I120" s="51">
        <f t="shared" si="3"/>
        <v>52.6665860442617</v>
      </c>
      <c r="J120" s="125"/>
    </row>
    <row r="121" spans="1:10" ht="18.75">
      <c r="A121" s="48"/>
      <c r="B121" s="48"/>
      <c r="C121" s="30"/>
      <c r="D121" s="30" t="s">
        <v>404</v>
      </c>
      <c r="E121" s="30"/>
      <c r="F121" s="20" t="s">
        <v>183</v>
      </c>
      <c r="G121" s="56">
        <f>G123</f>
        <v>1509.51</v>
      </c>
      <c r="H121" s="56">
        <f>H123</f>
        <v>653.25</v>
      </c>
      <c r="I121" s="51">
        <f t="shared" si="3"/>
        <v>43.275632490013315</v>
      </c>
      <c r="J121" s="125"/>
    </row>
    <row r="122" spans="1:10" ht="16.5" customHeight="1">
      <c r="A122" s="48"/>
      <c r="B122" s="48"/>
      <c r="C122" s="30"/>
      <c r="D122" s="30"/>
      <c r="E122" s="30" t="s">
        <v>119</v>
      </c>
      <c r="F122" s="71" t="s">
        <v>120</v>
      </c>
      <c r="G122" s="56">
        <f>G123</f>
        <v>1509.51</v>
      </c>
      <c r="H122" s="56">
        <f>H123</f>
        <v>653.25</v>
      </c>
      <c r="I122" s="51">
        <f t="shared" si="3"/>
        <v>43.275632490013315</v>
      </c>
      <c r="J122" s="125"/>
    </row>
    <row r="123" spans="1:10" ht="18.75">
      <c r="A123" s="48"/>
      <c r="B123" s="48"/>
      <c r="C123" s="30"/>
      <c r="D123" s="30"/>
      <c r="E123" s="30" t="s">
        <v>121</v>
      </c>
      <c r="F123" s="14" t="s">
        <v>140</v>
      </c>
      <c r="G123" s="56">
        <f>2!E123</f>
        <v>1509.51</v>
      </c>
      <c r="H123" s="56">
        <f>2!F123</f>
        <v>653.25</v>
      </c>
      <c r="I123" s="51">
        <f t="shared" si="3"/>
        <v>43.275632490013315</v>
      </c>
      <c r="J123" s="125"/>
    </row>
    <row r="124" spans="1:10" ht="18.75">
      <c r="A124" s="48"/>
      <c r="B124" s="48"/>
      <c r="C124" s="30"/>
      <c r="D124" s="30" t="s">
        <v>222</v>
      </c>
      <c r="E124" s="30"/>
      <c r="F124" s="20" t="s">
        <v>223</v>
      </c>
      <c r="G124" s="56">
        <f>G126</f>
        <v>300</v>
      </c>
      <c r="H124" s="56">
        <f>H126</f>
        <v>0</v>
      </c>
      <c r="I124" s="51">
        <f t="shared" si="3"/>
        <v>0</v>
      </c>
      <c r="J124" s="4"/>
    </row>
    <row r="125" spans="1:10" ht="16.5" customHeight="1">
      <c r="A125" s="48"/>
      <c r="B125" s="48"/>
      <c r="C125" s="30"/>
      <c r="D125" s="30"/>
      <c r="E125" s="30" t="s">
        <v>117</v>
      </c>
      <c r="F125" s="20" t="s">
        <v>138</v>
      </c>
      <c r="G125" s="56">
        <f>G126</f>
        <v>300</v>
      </c>
      <c r="H125" s="56">
        <f>H126</f>
        <v>0</v>
      </c>
      <c r="I125" s="51">
        <f t="shared" si="3"/>
        <v>0</v>
      </c>
      <c r="J125" s="4"/>
    </row>
    <row r="126" spans="1:10" ht="18.75">
      <c r="A126" s="48"/>
      <c r="B126" s="48"/>
      <c r="C126" s="30"/>
      <c r="D126" s="30"/>
      <c r="E126" s="30" t="s">
        <v>118</v>
      </c>
      <c r="F126" s="20" t="s">
        <v>139</v>
      </c>
      <c r="G126" s="56">
        <f>2!E126</f>
        <v>300</v>
      </c>
      <c r="H126" s="56">
        <f>2!F126</f>
        <v>0</v>
      </c>
      <c r="I126" s="51">
        <f t="shared" si="3"/>
        <v>0</v>
      </c>
      <c r="J126" s="4"/>
    </row>
    <row r="127" spans="1:10" ht="21" customHeight="1">
      <c r="A127" s="48"/>
      <c r="B127" s="48"/>
      <c r="C127" s="50" t="s">
        <v>57</v>
      </c>
      <c r="D127" s="30"/>
      <c r="E127" s="30"/>
      <c r="F127" s="209" t="s">
        <v>75</v>
      </c>
      <c r="G127" s="55">
        <f>G154+G129</f>
        <v>5186.297</v>
      </c>
      <c r="H127" s="55">
        <f>H154+H129</f>
        <v>3933.535</v>
      </c>
      <c r="I127" s="54">
        <f t="shared" si="3"/>
        <v>75.84476939905294</v>
      </c>
      <c r="J127" s="4"/>
    </row>
    <row r="128" spans="1:10" ht="37.5">
      <c r="A128" s="48"/>
      <c r="B128" s="48"/>
      <c r="C128" s="30"/>
      <c r="D128" s="49" t="s">
        <v>158</v>
      </c>
      <c r="E128" s="30"/>
      <c r="F128" s="14" t="s">
        <v>157</v>
      </c>
      <c r="G128" s="56">
        <f>G129</f>
        <v>5074.067</v>
      </c>
      <c r="H128" s="56">
        <f>H129</f>
        <v>3904.649</v>
      </c>
      <c r="I128" s="51">
        <f t="shared" si="3"/>
        <v>76.95304378125081</v>
      </c>
      <c r="J128" s="4"/>
    </row>
    <row r="129" spans="1:10" ht="18.75">
      <c r="A129" s="48"/>
      <c r="B129" s="48"/>
      <c r="C129" s="30"/>
      <c r="D129" s="30" t="s">
        <v>191</v>
      </c>
      <c r="E129" s="30"/>
      <c r="F129" s="20" t="s">
        <v>192</v>
      </c>
      <c r="G129" s="56">
        <f>G130+G133+G136+G139+G142+G145+G148+G151</f>
        <v>5074.067</v>
      </c>
      <c r="H129" s="56">
        <f>H130+H133+H136+H139+H142+H145+H148+H151</f>
        <v>3904.649</v>
      </c>
      <c r="I129" s="51">
        <f t="shared" si="3"/>
        <v>76.95304378125081</v>
      </c>
      <c r="J129" s="125"/>
    </row>
    <row r="130" spans="1:10" ht="37.5">
      <c r="A130" s="48"/>
      <c r="B130" s="48"/>
      <c r="C130" s="30"/>
      <c r="D130" s="30" t="s">
        <v>438</v>
      </c>
      <c r="E130" s="30"/>
      <c r="F130" s="14" t="s">
        <v>405</v>
      </c>
      <c r="G130" s="56">
        <f>G131</f>
        <v>300.449</v>
      </c>
      <c r="H130" s="56">
        <f>H131</f>
        <v>300.449</v>
      </c>
      <c r="I130" s="51">
        <f t="shared" si="3"/>
        <v>100</v>
      </c>
      <c r="J130" s="4"/>
    </row>
    <row r="131" spans="1:10" ht="18.75">
      <c r="A131" s="48"/>
      <c r="B131" s="48"/>
      <c r="C131" s="30"/>
      <c r="D131" s="30"/>
      <c r="E131" s="30" t="s">
        <v>178</v>
      </c>
      <c r="F131" s="20" t="s">
        <v>179</v>
      </c>
      <c r="G131" s="56">
        <f>G132</f>
        <v>300.449</v>
      </c>
      <c r="H131" s="56">
        <f>H132</f>
        <v>300.449</v>
      </c>
      <c r="I131" s="51">
        <f t="shared" si="3"/>
        <v>100</v>
      </c>
      <c r="J131" s="124"/>
    </row>
    <row r="132" spans="1:10" ht="18.75">
      <c r="A132" s="48"/>
      <c r="B132" s="48"/>
      <c r="C132" s="30"/>
      <c r="D132" s="30"/>
      <c r="E132" s="30" t="s">
        <v>177</v>
      </c>
      <c r="F132" s="20" t="s">
        <v>180</v>
      </c>
      <c r="G132" s="59">
        <f>2!E132</f>
        <v>300.449</v>
      </c>
      <c r="H132" s="59">
        <f>2!F132</f>
        <v>300.449</v>
      </c>
      <c r="I132" s="51">
        <f t="shared" si="3"/>
        <v>100</v>
      </c>
      <c r="J132" s="124"/>
    </row>
    <row r="133" spans="1:10" ht="37.5">
      <c r="A133" s="48"/>
      <c r="B133" s="48"/>
      <c r="C133" s="30"/>
      <c r="D133" s="30" t="s">
        <v>468</v>
      </c>
      <c r="E133" s="30"/>
      <c r="F133" s="14" t="s">
        <v>405</v>
      </c>
      <c r="G133" s="56">
        <f>G134</f>
        <v>310.978</v>
      </c>
      <c r="H133" s="56">
        <f>H134</f>
        <v>310.978</v>
      </c>
      <c r="I133" s="51">
        <f>H133/G133*100</f>
        <v>100</v>
      </c>
      <c r="J133" s="4"/>
    </row>
    <row r="134" spans="1:10" ht="21.75" customHeight="1">
      <c r="A134" s="48"/>
      <c r="B134" s="48"/>
      <c r="C134" s="30"/>
      <c r="D134" s="30"/>
      <c r="E134" s="30" t="s">
        <v>60</v>
      </c>
      <c r="F134" s="14" t="s">
        <v>164</v>
      </c>
      <c r="G134" s="56">
        <f>G135</f>
        <v>310.978</v>
      </c>
      <c r="H134" s="56">
        <f>H135</f>
        <v>310.978</v>
      </c>
      <c r="I134" s="51">
        <f>H134/G134*100</f>
        <v>100</v>
      </c>
      <c r="J134" s="4"/>
    </row>
    <row r="135" spans="1:10" ht="21.75" customHeight="1">
      <c r="A135" s="48"/>
      <c r="B135" s="48"/>
      <c r="C135" s="30"/>
      <c r="D135" s="30"/>
      <c r="E135" s="30" t="s">
        <v>163</v>
      </c>
      <c r="F135" s="20" t="s">
        <v>165</v>
      </c>
      <c r="G135" s="56">
        <f>2!E135</f>
        <v>310.978</v>
      </c>
      <c r="H135" s="56">
        <f>2!F135</f>
        <v>310.978</v>
      </c>
      <c r="I135" s="51">
        <f>H135/G135*100</f>
        <v>100</v>
      </c>
      <c r="J135" s="4"/>
    </row>
    <row r="136" spans="1:10" ht="37.5">
      <c r="A136" s="48"/>
      <c r="B136" s="48"/>
      <c r="C136" s="30"/>
      <c r="D136" s="30" t="s">
        <v>439</v>
      </c>
      <c r="E136" s="30"/>
      <c r="F136" s="14" t="s">
        <v>405</v>
      </c>
      <c r="G136" s="56">
        <f>G137</f>
        <v>2973.6</v>
      </c>
      <c r="H136" s="56">
        <f>H137</f>
        <v>2973.6</v>
      </c>
      <c r="I136" s="51">
        <f>H136/G136*100</f>
        <v>100</v>
      </c>
      <c r="J136" s="4"/>
    </row>
    <row r="137" spans="1:10" ht="21.75" customHeight="1">
      <c r="A137" s="48"/>
      <c r="B137" s="48"/>
      <c r="C137" s="30"/>
      <c r="D137" s="30"/>
      <c r="E137" s="30" t="s">
        <v>60</v>
      </c>
      <c r="F137" s="14" t="s">
        <v>164</v>
      </c>
      <c r="G137" s="56">
        <f>G138</f>
        <v>2973.6</v>
      </c>
      <c r="H137" s="56">
        <f>H138</f>
        <v>2973.6</v>
      </c>
      <c r="I137" s="51">
        <f t="shared" si="3"/>
        <v>100</v>
      </c>
      <c r="J137" s="4"/>
    </row>
    <row r="138" spans="1:10" ht="21.75" customHeight="1">
      <c r="A138" s="48"/>
      <c r="B138" s="48"/>
      <c r="C138" s="30"/>
      <c r="D138" s="30"/>
      <c r="E138" s="30" t="s">
        <v>163</v>
      </c>
      <c r="F138" s="20" t="s">
        <v>165</v>
      </c>
      <c r="G138" s="56">
        <f>2!E138</f>
        <v>2973.6</v>
      </c>
      <c r="H138" s="56">
        <f>2!F138</f>
        <v>2973.6</v>
      </c>
      <c r="I138" s="51">
        <f t="shared" si="3"/>
        <v>100</v>
      </c>
      <c r="J138" s="4"/>
    </row>
    <row r="139" spans="1:10" ht="37.5">
      <c r="A139" s="48"/>
      <c r="B139" s="48"/>
      <c r="C139" s="30"/>
      <c r="D139" s="30" t="s">
        <v>466</v>
      </c>
      <c r="E139" s="30"/>
      <c r="F139" s="14" t="s">
        <v>467</v>
      </c>
      <c r="G139" s="56">
        <f>G140</f>
        <v>660</v>
      </c>
      <c r="H139" s="56">
        <f>H140</f>
        <v>0</v>
      </c>
      <c r="I139" s="51">
        <f aca="true" t="shared" si="4" ref="I139:I144">H139/G139*100</f>
        <v>0</v>
      </c>
      <c r="J139" s="4"/>
    </row>
    <row r="140" spans="1:10" ht="18.75">
      <c r="A140" s="48"/>
      <c r="B140" s="48"/>
      <c r="C140" s="30"/>
      <c r="D140" s="30"/>
      <c r="E140" s="30" t="s">
        <v>178</v>
      </c>
      <c r="F140" s="20" t="s">
        <v>179</v>
      </c>
      <c r="G140" s="56">
        <f>G141</f>
        <v>660</v>
      </c>
      <c r="H140" s="56">
        <f>H141</f>
        <v>0</v>
      </c>
      <c r="I140" s="51">
        <f t="shared" si="4"/>
        <v>0</v>
      </c>
      <c r="J140" s="124"/>
    </row>
    <row r="141" spans="1:10" ht="18.75">
      <c r="A141" s="48"/>
      <c r="B141" s="48"/>
      <c r="C141" s="30"/>
      <c r="D141" s="30"/>
      <c r="E141" s="30" t="s">
        <v>177</v>
      </c>
      <c r="F141" s="20" t="s">
        <v>180</v>
      </c>
      <c r="G141" s="59">
        <f>2!E144</f>
        <v>660</v>
      </c>
      <c r="H141" s="59">
        <f>2!F144</f>
        <v>0</v>
      </c>
      <c r="I141" s="51">
        <f t="shared" si="4"/>
        <v>0</v>
      </c>
      <c r="J141" s="124"/>
    </row>
    <row r="142" spans="1:10" ht="18.75">
      <c r="A142" s="48"/>
      <c r="B142" s="48"/>
      <c r="C142" s="30"/>
      <c r="D142" s="30" t="s">
        <v>441</v>
      </c>
      <c r="E142" s="30"/>
      <c r="F142" s="20" t="s">
        <v>442</v>
      </c>
      <c r="G142" s="56">
        <f>G144</f>
        <v>320</v>
      </c>
      <c r="H142" s="56">
        <f>H144</f>
        <v>305.2</v>
      </c>
      <c r="I142" s="51">
        <f t="shared" si="4"/>
        <v>95.375</v>
      </c>
      <c r="J142" s="125"/>
    </row>
    <row r="143" spans="1:10" ht="16.5" customHeight="1">
      <c r="A143" s="48"/>
      <c r="B143" s="48"/>
      <c r="C143" s="30"/>
      <c r="D143" s="30"/>
      <c r="E143" s="30" t="s">
        <v>117</v>
      </c>
      <c r="F143" s="20" t="s">
        <v>138</v>
      </c>
      <c r="G143" s="56">
        <f>G144</f>
        <v>320</v>
      </c>
      <c r="H143" s="56">
        <f>H144</f>
        <v>305.2</v>
      </c>
      <c r="I143" s="51">
        <f t="shared" si="4"/>
        <v>95.375</v>
      </c>
      <c r="J143" s="125"/>
    </row>
    <row r="144" spans="1:10" ht="18.75">
      <c r="A144" s="48"/>
      <c r="B144" s="48"/>
      <c r="C144" s="30"/>
      <c r="D144" s="30"/>
      <c r="E144" s="30" t="s">
        <v>118</v>
      </c>
      <c r="F144" s="20" t="s">
        <v>139</v>
      </c>
      <c r="G144" s="56">
        <f>2!E141</f>
        <v>320</v>
      </c>
      <c r="H144" s="56">
        <f>2!F141</f>
        <v>305.2</v>
      </c>
      <c r="I144" s="51">
        <f t="shared" si="4"/>
        <v>95.375</v>
      </c>
      <c r="J144" s="125"/>
    </row>
    <row r="145" spans="1:10" ht="18.75">
      <c r="A145" s="48"/>
      <c r="B145" s="48"/>
      <c r="C145" s="30"/>
      <c r="D145" s="30" t="s">
        <v>402</v>
      </c>
      <c r="E145" s="30"/>
      <c r="F145" s="20" t="s">
        <v>403</v>
      </c>
      <c r="G145" s="56">
        <f>G147</f>
        <v>214.58</v>
      </c>
      <c r="H145" s="56">
        <f>H147</f>
        <v>0</v>
      </c>
      <c r="I145" s="51">
        <f t="shared" si="3"/>
        <v>0</v>
      </c>
      <c r="J145" s="125"/>
    </row>
    <row r="146" spans="1:10" ht="16.5" customHeight="1">
      <c r="A146" s="48"/>
      <c r="B146" s="48"/>
      <c r="C146" s="30"/>
      <c r="D146" s="30"/>
      <c r="E146" s="30" t="s">
        <v>117</v>
      </c>
      <c r="F146" s="20" t="s">
        <v>138</v>
      </c>
      <c r="G146" s="56">
        <f>G147</f>
        <v>214.58</v>
      </c>
      <c r="H146" s="56">
        <f>H147</f>
        <v>0</v>
      </c>
      <c r="I146" s="51">
        <f t="shared" si="3"/>
        <v>0</v>
      </c>
      <c r="J146" s="125"/>
    </row>
    <row r="147" spans="1:10" ht="18.75">
      <c r="A147" s="48"/>
      <c r="B147" s="48"/>
      <c r="C147" s="30"/>
      <c r="D147" s="30"/>
      <c r="E147" s="30" t="s">
        <v>118</v>
      </c>
      <c r="F147" s="20" t="s">
        <v>139</v>
      </c>
      <c r="G147" s="56">
        <f>2!E147</f>
        <v>214.58</v>
      </c>
      <c r="H147" s="56">
        <f>2!F147</f>
        <v>0</v>
      </c>
      <c r="I147" s="51">
        <f t="shared" si="3"/>
        <v>0</v>
      </c>
      <c r="J147" s="125"/>
    </row>
    <row r="148" spans="1:10" ht="37.5">
      <c r="A148" s="48"/>
      <c r="B148" s="48"/>
      <c r="C148" s="30"/>
      <c r="D148" s="30" t="s">
        <v>226</v>
      </c>
      <c r="E148" s="30"/>
      <c r="F148" s="20" t="s">
        <v>227</v>
      </c>
      <c r="G148" s="56">
        <f>G150</f>
        <v>30</v>
      </c>
      <c r="H148" s="56">
        <f>H150</f>
        <v>14.422</v>
      </c>
      <c r="I148" s="51">
        <f t="shared" si="3"/>
        <v>48.07333333333334</v>
      </c>
      <c r="J148" s="125"/>
    </row>
    <row r="149" spans="1:10" ht="16.5" customHeight="1">
      <c r="A149" s="48"/>
      <c r="B149" s="48"/>
      <c r="C149" s="30"/>
      <c r="D149" s="30"/>
      <c r="E149" s="30" t="s">
        <v>119</v>
      </c>
      <c r="F149" s="71" t="s">
        <v>120</v>
      </c>
      <c r="G149" s="56">
        <f>G150</f>
        <v>30</v>
      </c>
      <c r="H149" s="56">
        <f>H150</f>
        <v>14.422</v>
      </c>
      <c r="I149" s="51">
        <f t="shared" si="3"/>
        <v>48.07333333333334</v>
      </c>
      <c r="J149" s="125"/>
    </row>
    <row r="150" spans="1:10" ht="37.5">
      <c r="A150" s="48"/>
      <c r="B150" s="48"/>
      <c r="C150" s="30"/>
      <c r="D150" s="30"/>
      <c r="E150" s="30" t="s">
        <v>123</v>
      </c>
      <c r="F150" s="20" t="s">
        <v>141</v>
      </c>
      <c r="G150" s="56">
        <f>2!E150</f>
        <v>30</v>
      </c>
      <c r="H150" s="56">
        <f>2!F150</f>
        <v>14.422</v>
      </c>
      <c r="I150" s="51">
        <f t="shared" si="3"/>
        <v>48.07333333333334</v>
      </c>
      <c r="J150" s="125"/>
    </row>
    <row r="151" spans="1:10" ht="18.75">
      <c r="A151" s="48"/>
      <c r="B151" s="48"/>
      <c r="C151" s="30"/>
      <c r="D151" s="30" t="s">
        <v>189</v>
      </c>
      <c r="E151" s="30"/>
      <c r="F151" s="20" t="s">
        <v>190</v>
      </c>
      <c r="G151" s="56">
        <f>G153</f>
        <v>264.46</v>
      </c>
      <c r="H151" s="56">
        <f>H153</f>
        <v>0</v>
      </c>
      <c r="I151" s="51">
        <f aca="true" t="shared" si="5" ref="I151:I232">H151/G151*100</f>
        <v>0</v>
      </c>
      <c r="J151" s="125"/>
    </row>
    <row r="152" spans="1:10" ht="16.5" customHeight="1">
      <c r="A152" s="48"/>
      <c r="B152" s="48"/>
      <c r="C152" s="30"/>
      <c r="D152" s="30"/>
      <c r="E152" s="30" t="s">
        <v>178</v>
      </c>
      <c r="F152" s="20" t="s">
        <v>179</v>
      </c>
      <c r="G152" s="56">
        <f>G153</f>
        <v>264.46</v>
      </c>
      <c r="H152" s="56">
        <f>H153</f>
        <v>0</v>
      </c>
      <c r="I152" s="51">
        <f t="shared" si="5"/>
        <v>0</v>
      </c>
      <c r="J152" s="125"/>
    </row>
    <row r="153" spans="1:10" ht="18.75">
      <c r="A153" s="48"/>
      <c r="B153" s="48"/>
      <c r="C153" s="30"/>
      <c r="D153" s="30"/>
      <c r="E153" s="30" t="s">
        <v>177</v>
      </c>
      <c r="F153" s="20" t="s">
        <v>180</v>
      </c>
      <c r="G153" s="56">
        <f>2!E153</f>
        <v>264.46</v>
      </c>
      <c r="H153" s="56">
        <f>2!F153</f>
        <v>0</v>
      </c>
      <c r="I153" s="51">
        <f t="shared" si="5"/>
        <v>0</v>
      </c>
      <c r="J153" s="125"/>
    </row>
    <row r="154" spans="1:10" ht="37.5">
      <c r="A154" s="48"/>
      <c r="B154" s="48"/>
      <c r="C154" s="30"/>
      <c r="D154" s="109" t="s">
        <v>168</v>
      </c>
      <c r="E154" s="110"/>
      <c r="F154" s="111" t="s">
        <v>169</v>
      </c>
      <c r="G154" s="56">
        <f>G156</f>
        <v>112.23</v>
      </c>
      <c r="H154" s="56">
        <f>H156</f>
        <v>28.886</v>
      </c>
      <c r="I154" s="51">
        <f t="shared" si="5"/>
        <v>25.73821616323621</v>
      </c>
      <c r="J154" s="4"/>
    </row>
    <row r="155" spans="1:10" ht="18.75">
      <c r="A155" s="48"/>
      <c r="B155" s="48"/>
      <c r="C155" s="30"/>
      <c r="D155" s="109" t="s">
        <v>220</v>
      </c>
      <c r="E155" s="107"/>
      <c r="F155" s="111" t="s">
        <v>170</v>
      </c>
      <c r="G155" s="56">
        <f>G156</f>
        <v>112.23</v>
      </c>
      <c r="H155" s="56">
        <f>H156</f>
        <v>28.886</v>
      </c>
      <c r="I155" s="51">
        <f t="shared" si="5"/>
        <v>25.73821616323621</v>
      </c>
      <c r="J155" s="4"/>
    </row>
    <row r="156" spans="1:10" ht="21.75" customHeight="1">
      <c r="A156" s="48"/>
      <c r="B156" s="48"/>
      <c r="C156" s="30"/>
      <c r="D156" s="35"/>
      <c r="E156" s="30" t="s">
        <v>60</v>
      </c>
      <c r="F156" s="14" t="s">
        <v>164</v>
      </c>
      <c r="G156" s="56">
        <f>G157</f>
        <v>112.23</v>
      </c>
      <c r="H156" s="56">
        <f>H157</f>
        <v>28.886</v>
      </c>
      <c r="I156" s="51">
        <f t="shared" si="5"/>
        <v>25.73821616323621</v>
      </c>
      <c r="J156" s="4"/>
    </row>
    <row r="157" spans="1:10" ht="21.75" customHeight="1">
      <c r="A157" s="48"/>
      <c r="B157" s="48"/>
      <c r="C157" s="30"/>
      <c r="D157" s="35"/>
      <c r="E157" s="30" t="s">
        <v>163</v>
      </c>
      <c r="F157" s="20" t="s">
        <v>165</v>
      </c>
      <c r="G157" s="56">
        <f>2!E157</f>
        <v>112.23</v>
      </c>
      <c r="H157" s="56">
        <f>2!F157</f>
        <v>28.886</v>
      </c>
      <c r="I157" s="51">
        <f t="shared" si="5"/>
        <v>25.73821616323621</v>
      </c>
      <c r="J157" s="4"/>
    </row>
    <row r="158" spans="1:10" ht="19.5" customHeight="1">
      <c r="A158" s="48"/>
      <c r="B158" s="48"/>
      <c r="C158" s="50" t="s">
        <v>67</v>
      </c>
      <c r="D158" s="30"/>
      <c r="E158" s="30"/>
      <c r="F158" s="209" t="s">
        <v>76</v>
      </c>
      <c r="G158" s="55">
        <f>G160+G179</f>
        <v>5008.462</v>
      </c>
      <c r="H158" s="55">
        <f>H160+H179</f>
        <v>3547.64</v>
      </c>
      <c r="I158" s="54">
        <f t="shared" si="5"/>
        <v>70.83292236219421</v>
      </c>
      <c r="J158" s="4"/>
    </row>
    <row r="159" spans="1:10" ht="37.5">
      <c r="A159" s="48"/>
      <c r="B159" s="48"/>
      <c r="C159" s="30"/>
      <c r="D159" s="34" t="s">
        <v>158</v>
      </c>
      <c r="E159" s="30"/>
      <c r="F159" s="26" t="s">
        <v>157</v>
      </c>
      <c r="G159" s="56">
        <f>G160</f>
        <v>5008.462</v>
      </c>
      <c r="H159" s="56">
        <f>H160</f>
        <v>3547.64</v>
      </c>
      <c r="I159" s="51">
        <f t="shared" si="5"/>
        <v>70.83292236219421</v>
      </c>
      <c r="J159" s="3"/>
    </row>
    <row r="160" spans="1:10" ht="20.25" customHeight="1">
      <c r="A160" s="48"/>
      <c r="B160" s="48"/>
      <c r="C160" s="30"/>
      <c r="D160" s="30" t="s">
        <v>2</v>
      </c>
      <c r="E160" s="30"/>
      <c r="F160" s="14" t="s">
        <v>1</v>
      </c>
      <c r="G160" s="56">
        <f>G164+G167+G170+G173+G176+G186+G161+G183</f>
        <v>5008.462</v>
      </c>
      <c r="H160" s="56">
        <f>H164+H167+H170+H173+H176+H186+H161+H183</f>
        <v>3547.64</v>
      </c>
      <c r="I160" s="51">
        <f t="shared" si="5"/>
        <v>70.83292236219421</v>
      </c>
      <c r="J160" s="3"/>
    </row>
    <row r="161" spans="1:10" ht="24" customHeight="1">
      <c r="A161" s="48"/>
      <c r="B161" s="48"/>
      <c r="C161" s="30"/>
      <c r="D161" s="108" t="s">
        <v>443</v>
      </c>
      <c r="E161" s="35"/>
      <c r="F161" s="211" t="s">
        <v>444</v>
      </c>
      <c r="G161" s="56">
        <f>G163</f>
        <v>1762.002</v>
      </c>
      <c r="H161" s="56">
        <f>H163</f>
        <v>1659.661</v>
      </c>
      <c r="I161" s="51">
        <f t="shared" si="5"/>
        <v>94.19177730785778</v>
      </c>
      <c r="J161" s="3"/>
    </row>
    <row r="162" spans="1:10" ht="22.5" customHeight="1">
      <c r="A162" s="48"/>
      <c r="B162" s="48"/>
      <c r="C162" s="30"/>
      <c r="D162" s="30"/>
      <c r="E162" s="30" t="s">
        <v>117</v>
      </c>
      <c r="F162" s="21" t="s">
        <v>138</v>
      </c>
      <c r="G162" s="56">
        <f>G163</f>
        <v>1762.002</v>
      </c>
      <c r="H162" s="56">
        <f>H163</f>
        <v>1659.661</v>
      </c>
      <c r="I162" s="51">
        <f t="shared" si="5"/>
        <v>94.19177730785778</v>
      </c>
      <c r="J162" s="3"/>
    </row>
    <row r="163" spans="1:10" ht="22.5" customHeight="1">
      <c r="A163" s="48"/>
      <c r="B163" s="48"/>
      <c r="C163" s="30"/>
      <c r="D163" s="30"/>
      <c r="E163" s="30" t="s">
        <v>118</v>
      </c>
      <c r="F163" s="21" t="s">
        <v>139</v>
      </c>
      <c r="G163" s="56">
        <f>2!E163</f>
        <v>1762.002</v>
      </c>
      <c r="H163" s="56">
        <f>2!F163</f>
        <v>1659.661</v>
      </c>
      <c r="I163" s="51">
        <f t="shared" si="5"/>
        <v>94.19177730785778</v>
      </c>
      <c r="J163" s="3"/>
    </row>
    <row r="164" spans="1:10" ht="19.5" customHeight="1">
      <c r="A164" s="48"/>
      <c r="B164" s="48"/>
      <c r="C164" s="30"/>
      <c r="D164" s="30" t="s">
        <v>209</v>
      </c>
      <c r="E164" s="30"/>
      <c r="F164" s="14" t="s">
        <v>77</v>
      </c>
      <c r="G164" s="56">
        <f>G166</f>
        <v>1330.23</v>
      </c>
      <c r="H164" s="56">
        <f>H166</f>
        <v>632.361</v>
      </c>
      <c r="I164" s="51">
        <f t="shared" si="5"/>
        <v>47.53771904106808</v>
      </c>
      <c r="J164" s="3"/>
    </row>
    <row r="165" spans="1:10" ht="22.5" customHeight="1">
      <c r="A165" s="48"/>
      <c r="B165" s="48"/>
      <c r="C165" s="30"/>
      <c r="D165" s="30"/>
      <c r="E165" s="30" t="s">
        <v>117</v>
      </c>
      <c r="F165" s="21" t="s">
        <v>138</v>
      </c>
      <c r="G165" s="56">
        <f>G166</f>
        <v>1330.23</v>
      </c>
      <c r="H165" s="56">
        <f>H166</f>
        <v>632.361</v>
      </c>
      <c r="I165" s="51">
        <f t="shared" si="5"/>
        <v>47.53771904106808</v>
      </c>
      <c r="J165" s="3"/>
    </row>
    <row r="166" spans="1:10" ht="22.5" customHeight="1">
      <c r="A166" s="48"/>
      <c r="B166" s="48"/>
      <c r="C166" s="30"/>
      <c r="D166" s="30"/>
      <c r="E166" s="30" t="s">
        <v>118</v>
      </c>
      <c r="F166" s="21" t="s">
        <v>139</v>
      </c>
      <c r="G166" s="56">
        <f>2!E166</f>
        <v>1330.23</v>
      </c>
      <c r="H166" s="56">
        <f>2!F166</f>
        <v>632.361</v>
      </c>
      <c r="I166" s="51">
        <f t="shared" si="5"/>
        <v>47.53771904106808</v>
      </c>
      <c r="J166" s="3"/>
    </row>
    <row r="167" spans="1:10" ht="22.5" customHeight="1">
      <c r="A167" s="48"/>
      <c r="B167" s="48"/>
      <c r="C167" s="30"/>
      <c r="D167" s="30" t="s">
        <v>210</v>
      </c>
      <c r="E167" s="30"/>
      <c r="F167" s="14" t="s">
        <v>78</v>
      </c>
      <c r="G167" s="56">
        <f>G169</f>
        <v>200</v>
      </c>
      <c r="H167" s="56">
        <f>H169</f>
        <v>141.708</v>
      </c>
      <c r="I167" s="51">
        <f t="shared" si="5"/>
        <v>70.854</v>
      </c>
      <c r="J167" s="3"/>
    </row>
    <row r="168" spans="1:10" ht="22.5" customHeight="1">
      <c r="A168" s="48"/>
      <c r="B168" s="48"/>
      <c r="C168" s="30"/>
      <c r="D168" s="30"/>
      <c r="E168" s="30" t="s">
        <v>117</v>
      </c>
      <c r="F168" s="21" t="s">
        <v>138</v>
      </c>
      <c r="G168" s="56">
        <f>G169</f>
        <v>200</v>
      </c>
      <c r="H168" s="56">
        <f>H169</f>
        <v>141.708</v>
      </c>
      <c r="I168" s="51">
        <f t="shared" si="5"/>
        <v>70.854</v>
      </c>
      <c r="J168" s="3"/>
    </row>
    <row r="169" spans="1:10" ht="22.5" customHeight="1">
      <c r="A169" s="48"/>
      <c r="B169" s="48"/>
      <c r="C169" s="30"/>
      <c r="D169" s="30"/>
      <c r="E169" s="30" t="s">
        <v>118</v>
      </c>
      <c r="F169" s="21" t="s">
        <v>139</v>
      </c>
      <c r="G169" s="56">
        <f>2!E169</f>
        <v>200</v>
      </c>
      <c r="H169" s="56">
        <f>2!F169</f>
        <v>141.708</v>
      </c>
      <c r="I169" s="51">
        <f t="shared" si="5"/>
        <v>70.854</v>
      </c>
      <c r="J169" s="3"/>
    </row>
    <row r="170" spans="1:10" ht="22.5" customHeight="1">
      <c r="A170" s="48"/>
      <c r="B170" s="48"/>
      <c r="C170" s="30"/>
      <c r="D170" s="30" t="s">
        <v>211</v>
      </c>
      <c r="E170" s="30"/>
      <c r="F170" s="20" t="s">
        <v>23</v>
      </c>
      <c r="G170" s="56">
        <f>G171</f>
        <v>240</v>
      </c>
      <c r="H170" s="56">
        <f>H171</f>
        <v>196.094</v>
      </c>
      <c r="I170" s="51">
        <f t="shared" si="5"/>
        <v>81.70583333333333</v>
      </c>
      <c r="J170" s="3"/>
    </row>
    <row r="171" spans="1:10" ht="22.5" customHeight="1">
      <c r="A171" s="48"/>
      <c r="B171" s="48"/>
      <c r="C171" s="30"/>
      <c r="D171" s="30"/>
      <c r="E171" s="30" t="s">
        <v>117</v>
      </c>
      <c r="F171" s="21" t="s">
        <v>138</v>
      </c>
      <c r="G171" s="56">
        <f>G172</f>
        <v>240</v>
      </c>
      <c r="H171" s="56">
        <f>H172</f>
        <v>196.094</v>
      </c>
      <c r="I171" s="51">
        <f t="shared" si="5"/>
        <v>81.70583333333333</v>
      </c>
      <c r="J171" s="3"/>
    </row>
    <row r="172" spans="1:10" ht="22.5" customHeight="1">
      <c r="A172" s="48"/>
      <c r="B172" s="48"/>
      <c r="C172" s="30"/>
      <c r="D172" s="30"/>
      <c r="E172" s="30" t="s">
        <v>118</v>
      </c>
      <c r="F172" s="21" t="s">
        <v>139</v>
      </c>
      <c r="G172" s="56">
        <f>2!E174</f>
        <v>240</v>
      </c>
      <c r="H172" s="56">
        <f>2!F174</f>
        <v>196.094</v>
      </c>
      <c r="I172" s="51">
        <f t="shared" si="5"/>
        <v>81.70583333333333</v>
      </c>
      <c r="J172" s="3"/>
    </row>
    <row r="173" spans="1:10" ht="18.75">
      <c r="A173" s="48"/>
      <c r="B173" s="48"/>
      <c r="C173" s="30"/>
      <c r="D173" s="30" t="s">
        <v>212</v>
      </c>
      <c r="E173" s="30"/>
      <c r="F173" s="20" t="s">
        <v>24</v>
      </c>
      <c r="G173" s="56">
        <f>G174</f>
        <v>309.61</v>
      </c>
      <c r="H173" s="56">
        <f>H174</f>
        <v>112.89</v>
      </c>
      <c r="I173" s="51">
        <f t="shared" si="5"/>
        <v>36.46200058137657</v>
      </c>
      <c r="J173" s="3"/>
    </row>
    <row r="174" spans="1:10" ht="18.75">
      <c r="A174" s="48"/>
      <c r="B174" s="48"/>
      <c r="C174" s="30"/>
      <c r="D174" s="30"/>
      <c r="E174" s="30" t="s">
        <v>117</v>
      </c>
      <c r="F174" s="21" t="s">
        <v>138</v>
      </c>
      <c r="G174" s="56">
        <f>G175</f>
        <v>309.61</v>
      </c>
      <c r="H174" s="56">
        <f>H175</f>
        <v>112.89</v>
      </c>
      <c r="I174" s="51">
        <f t="shared" si="5"/>
        <v>36.46200058137657</v>
      </c>
      <c r="J174" s="3"/>
    </row>
    <row r="175" spans="1:10" ht="18.75">
      <c r="A175" s="48"/>
      <c r="B175" s="48"/>
      <c r="C175" s="30"/>
      <c r="D175" s="30"/>
      <c r="E175" s="30" t="s">
        <v>118</v>
      </c>
      <c r="F175" s="21" t="s">
        <v>139</v>
      </c>
      <c r="G175" s="56">
        <f>2!E177</f>
        <v>309.61</v>
      </c>
      <c r="H175" s="56">
        <f>2!F177</f>
        <v>112.89</v>
      </c>
      <c r="I175" s="51">
        <f t="shared" si="5"/>
        <v>36.46200058137657</v>
      </c>
      <c r="J175" s="3"/>
    </row>
    <row r="176" spans="1:10" ht="18.75">
      <c r="A176" s="48"/>
      <c r="B176" s="48"/>
      <c r="C176" s="30"/>
      <c r="D176" s="30" t="s">
        <v>213</v>
      </c>
      <c r="E176" s="30"/>
      <c r="F176" s="20" t="s">
        <v>3</v>
      </c>
      <c r="G176" s="56">
        <f>G177</f>
        <v>1008.42</v>
      </c>
      <c r="H176" s="56">
        <f>H177</f>
        <v>675.735</v>
      </c>
      <c r="I176" s="51">
        <f t="shared" si="5"/>
        <v>67.00928184684953</v>
      </c>
      <c r="J176" s="3"/>
    </row>
    <row r="177" spans="1:10" ht="18.75">
      <c r="A177" s="48"/>
      <c r="B177" s="48"/>
      <c r="C177" s="30"/>
      <c r="D177" s="30"/>
      <c r="E177" s="30" t="s">
        <v>117</v>
      </c>
      <c r="F177" s="21" t="s">
        <v>138</v>
      </c>
      <c r="G177" s="56">
        <f>G178</f>
        <v>1008.42</v>
      </c>
      <c r="H177" s="56">
        <f>H178</f>
        <v>675.735</v>
      </c>
      <c r="I177" s="51">
        <f t="shared" si="5"/>
        <v>67.00928184684953</v>
      </c>
      <c r="J177" s="3"/>
    </row>
    <row r="178" spans="1:10" ht="18.75">
      <c r="A178" s="48"/>
      <c r="B178" s="48"/>
      <c r="C178" s="30"/>
      <c r="D178" s="30"/>
      <c r="E178" s="30" t="s">
        <v>118</v>
      </c>
      <c r="F178" s="21" t="s">
        <v>139</v>
      </c>
      <c r="G178" s="56">
        <f>2!E180</f>
        <v>1008.42</v>
      </c>
      <c r="H178" s="56">
        <f>2!F180</f>
        <v>675.735</v>
      </c>
      <c r="I178" s="51">
        <f t="shared" si="5"/>
        <v>67.00928184684953</v>
      </c>
      <c r="J178" s="3"/>
    </row>
    <row r="179" spans="1:10" ht="18.75" hidden="1">
      <c r="A179" s="48"/>
      <c r="B179" s="48"/>
      <c r="C179" s="30"/>
      <c r="D179" s="49" t="s">
        <v>171</v>
      </c>
      <c r="E179" s="30"/>
      <c r="F179" s="14" t="s">
        <v>172</v>
      </c>
      <c r="G179" s="56">
        <f>G180</f>
        <v>0</v>
      </c>
      <c r="H179" s="49"/>
      <c r="I179" s="51" t="e">
        <f t="shared" si="5"/>
        <v>#DIV/0!</v>
      </c>
      <c r="J179" s="3"/>
    </row>
    <row r="180" spans="1:10" ht="20.25" customHeight="1" hidden="1">
      <c r="A180" s="48"/>
      <c r="B180" s="48"/>
      <c r="C180" s="30"/>
      <c r="D180" s="30" t="s">
        <v>173</v>
      </c>
      <c r="E180" s="30"/>
      <c r="F180" s="14" t="s">
        <v>174</v>
      </c>
      <c r="G180" s="56">
        <f>G181</f>
        <v>0</v>
      </c>
      <c r="H180" s="49"/>
      <c r="I180" s="51" t="e">
        <f t="shared" si="5"/>
        <v>#DIV/0!</v>
      </c>
      <c r="J180" s="3"/>
    </row>
    <row r="181" spans="1:10" ht="18.75" hidden="1">
      <c r="A181" s="48"/>
      <c r="B181" s="48"/>
      <c r="C181" s="30"/>
      <c r="D181" s="30"/>
      <c r="E181" s="30" t="s">
        <v>117</v>
      </c>
      <c r="F181" s="21" t="s">
        <v>138</v>
      </c>
      <c r="G181" s="56">
        <f>G182</f>
        <v>0</v>
      </c>
      <c r="H181" s="49"/>
      <c r="I181" s="51" t="e">
        <f t="shared" si="5"/>
        <v>#DIV/0!</v>
      </c>
      <c r="J181" s="3"/>
    </row>
    <row r="182" spans="1:10" ht="18.75" hidden="1">
      <c r="A182" s="48"/>
      <c r="B182" s="48"/>
      <c r="C182" s="30"/>
      <c r="D182" s="30"/>
      <c r="E182" s="30" t="s">
        <v>118</v>
      </c>
      <c r="F182" s="21" t="s">
        <v>139</v>
      </c>
      <c r="G182" s="56">
        <f>2!E184</f>
        <v>0</v>
      </c>
      <c r="H182" s="49"/>
      <c r="I182" s="51" t="e">
        <f t="shared" si="5"/>
        <v>#DIV/0!</v>
      </c>
      <c r="J182" s="3"/>
    </row>
    <row r="183" spans="1:10" ht="18.75">
      <c r="A183" s="48"/>
      <c r="B183" s="48"/>
      <c r="C183" s="30"/>
      <c r="D183" s="30" t="s">
        <v>469</v>
      </c>
      <c r="E183" s="30"/>
      <c r="F183" s="20" t="s">
        <v>470</v>
      </c>
      <c r="G183" s="56">
        <f>G184</f>
        <v>129.2</v>
      </c>
      <c r="H183" s="56">
        <f>H184</f>
        <v>129.191</v>
      </c>
      <c r="I183" s="51">
        <f>H183/G183*100</f>
        <v>99.99303405572758</v>
      </c>
      <c r="J183" s="3"/>
    </row>
    <row r="184" spans="1:10" ht="18.75">
      <c r="A184" s="48"/>
      <c r="B184" s="48"/>
      <c r="C184" s="30"/>
      <c r="D184" s="30"/>
      <c r="E184" s="30" t="s">
        <v>117</v>
      </c>
      <c r="F184" s="21" t="s">
        <v>138</v>
      </c>
      <c r="G184" s="56">
        <f>G185</f>
        <v>129.2</v>
      </c>
      <c r="H184" s="56">
        <f>H185</f>
        <v>129.191</v>
      </c>
      <c r="I184" s="51">
        <f>H184/G184*100</f>
        <v>99.99303405572758</v>
      </c>
      <c r="J184" s="3"/>
    </row>
    <row r="185" spans="1:10" ht="18.75">
      <c r="A185" s="48"/>
      <c r="B185" s="48"/>
      <c r="C185" s="30"/>
      <c r="D185" s="30"/>
      <c r="E185" s="30" t="s">
        <v>118</v>
      </c>
      <c r="F185" s="21" t="s">
        <v>139</v>
      </c>
      <c r="G185" s="56">
        <f>2!E187</f>
        <v>129.2</v>
      </c>
      <c r="H185" s="56">
        <f>2!F187</f>
        <v>129.191</v>
      </c>
      <c r="I185" s="51">
        <f>H185/G185*100</f>
        <v>99.99303405572758</v>
      </c>
      <c r="J185" s="3"/>
    </row>
    <row r="186" spans="1:10" ht="18.75">
      <c r="A186" s="48"/>
      <c r="B186" s="48"/>
      <c r="C186" s="30"/>
      <c r="D186" s="30" t="s">
        <v>401</v>
      </c>
      <c r="E186" s="30"/>
      <c r="F186" s="20" t="s">
        <v>174</v>
      </c>
      <c r="G186" s="56">
        <f>G187</f>
        <v>29</v>
      </c>
      <c r="H186" s="56">
        <f>H187</f>
        <v>0</v>
      </c>
      <c r="I186" s="51">
        <f t="shared" si="5"/>
        <v>0</v>
      </c>
      <c r="J186" s="3"/>
    </row>
    <row r="187" spans="1:10" ht="18.75">
      <c r="A187" s="48"/>
      <c r="B187" s="48"/>
      <c r="C187" s="30"/>
      <c r="D187" s="30"/>
      <c r="E187" s="30" t="s">
        <v>117</v>
      </c>
      <c r="F187" s="21" t="s">
        <v>138</v>
      </c>
      <c r="G187" s="56">
        <f>G188</f>
        <v>29</v>
      </c>
      <c r="H187" s="56">
        <f>H188</f>
        <v>0</v>
      </c>
      <c r="I187" s="51">
        <f t="shared" si="5"/>
        <v>0</v>
      </c>
      <c r="J187" s="3"/>
    </row>
    <row r="188" spans="1:10" ht="18.75">
      <c r="A188" s="48"/>
      <c r="B188" s="48"/>
      <c r="C188" s="30"/>
      <c r="D188" s="30"/>
      <c r="E188" s="30" t="s">
        <v>118</v>
      </c>
      <c r="F188" s="21" t="s">
        <v>139</v>
      </c>
      <c r="G188" s="56">
        <f>2!E190</f>
        <v>29</v>
      </c>
      <c r="H188" s="56">
        <f>2!F190</f>
        <v>0</v>
      </c>
      <c r="I188" s="51">
        <f t="shared" si="5"/>
        <v>0</v>
      </c>
      <c r="J188" s="3"/>
    </row>
    <row r="189" spans="1:10" ht="18.75">
      <c r="A189" s="48"/>
      <c r="B189" s="47" t="s">
        <v>455</v>
      </c>
      <c r="C189" s="30"/>
      <c r="D189" s="30"/>
      <c r="E189" s="30"/>
      <c r="F189" s="44" t="s">
        <v>456</v>
      </c>
      <c r="G189" s="58">
        <f aca="true" t="shared" si="6" ref="G189:H191">G190</f>
        <v>36.666</v>
      </c>
      <c r="H189" s="58">
        <f t="shared" si="6"/>
        <v>36.666</v>
      </c>
      <c r="I189" s="54">
        <f aca="true" t="shared" si="7" ref="I189:I194">H189/G189*100</f>
        <v>100</v>
      </c>
      <c r="J189" s="4"/>
    </row>
    <row r="190" spans="1:10" ht="19.5">
      <c r="A190" s="48"/>
      <c r="B190" s="48"/>
      <c r="C190" s="30" t="s">
        <v>455</v>
      </c>
      <c r="D190" s="30"/>
      <c r="E190" s="30"/>
      <c r="F190" s="20" t="s">
        <v>447</v>
      </c>
      <c r="G190" s="55">
        <f t="shared" si="6"/>
        <v>36.666</v>
      </c>
      <c r="H190" s="55">
        <f t="shared" si="6"/>
        <v>36.666</v>
      </c>
      <c r="I190" s="51">
        <f t="shared" si="7"/>
        <v>100</v>
      </c>
      <c r="J190" s="3"/>
    </row>
    <row r="191" spans="1:10" ht="37.5">
      <c r="A191" s="48"/>
      <c r="B191" s="48"/>
      <c r="C191" s="30"/>
      <c r="D191" s="30" t="s">
        <v>21</v>
      </c>
      <c r="E191" s="30"/>
      <c r="F191" s="20" t="s">
        <v>20</v>
      </c>
      <c r="G191" s="56">
        <f t="shared" si="6"/>
        <v>36.666</v>
      </c>
      <c r="H191" s="56">
        <f t="shared" si="6"/>
        <v>36.666</v>
      </c>
      <c r="I191" s="51">
        <f t="shared" si="7"/>
        <v>100</v>
      </c>
      <c r="J191" s="3"/>
    </row>
    <row r="192" spans="1:10" ht="18.75">
      <c r="A192" s="48"/>
      <c r="B192" s="48"/>
      <c r="C192" s="30"/>
      <c r="D192" s="30" t="s">
        <v>214</v>
      </c>
      <c r="E192" s="30"/>
      <c r="F192" s="20" t="s">
        <v>449</v>
      </c>
      <c r="G192" s="56">
        <f>G193</f>
        <v>36.666</v>
      </c>
      <c r="H192" s="56">
        <f>H193</f>
        <v>36.666</v>
      </c>
      <c r="I192" s="51">
        <f t="shared" si="7"/>
        <v>100</v>
      </c>
      <c r="J192" s="3"/>
    </row>
    <row r="193" spans="1:10" ht="18.75">
      <c r="A193" s="48"/>
      <c r="B193" s="48"/>
      <c r="C193" s="30"/>
      <c r="D193" s="30"/>
      <c r="E193" s="30" t="s">
        <v>117</v>
      </c>
      <c r="F193" s="21" t="s">
        <v>138</v>
      </c>
      <c r="G193" s="56">
        <f>G194</f>
        <v>36.666</v>
      </c>
      <c r="H193" s="56">
        <f>H194</f>
        <v>36.666</v>
      </c>
      <c r="I193" s="51">
        <f t="shared" si="7"/>
        <v>100</v>
      </c>
      <c r="J193" s="3"/>
    </row>
    <row r="194" spans="1:10" ht="18.75">
      <c r="A194" s="48"/>
      <c r="B194" s="48"/>
      <c r="C194" s="30"/>
      <c r="D194" s="30"/>
      <c r="E194" s="30" t="s">
        <v>118</v>
      </c>
      <c r="F194" s="21" t="s">
        <v>139</v>
      </c>
      <c r="G194" s="56">
        <f>2!E196</f>
        <v>36.666</v>
      </c>
      <c r="H194" s="56">
        <f>2!F196</f>
        <v>36.666</v>
      </c>
      <c r="I194" s="51">
        <f t="shared" si="7"/>
        <v>100</v>
      </c>
      <c r="J194" s="3"/>
    </row>
    <row r="195" spans="1:10" ht="18.75">
      <c r="A195" s="48"/>
      <c r="B195" s="47" t="s">
        <v>71</v>
      </c>
      <c r="C195" s="30"/>
      <c r="D195" s="30"/>
      <c r="E195" s="30"/>
      <c r="F195" s="45" t="s">
        <v>142</v>
      </c>
      <c r="G195" s="58">
        <f aca="true" t="shared" si="8" ref="G195:H205">G196</f>
        <v>4626.1</v>
      </c>
      <c r="H195" s="58">
        <f t="shared" si="8"/>
        <v>3016.1</v>
      </c>
      <c r="I195" s="54">
        <f t="shared" si="5"/>
        <v>65.19746654849656</v>
      </c>
      <c r="J195" s="4"/>
    </row>
    <row r="196" spans="1:10" ht="19.5">
      <c r="A196" s="48"/>
      <c r="B196" s="48"/>
      <c r="C196" s="30" t="s">
        <v>55</v>
      </c>
      <c r="D196" s="30"/>
      <c r="E196" s="30"/>
      <c r="F196" s="22" t="s">
        <v>79</v>
      </c>
      <c r="G196" s="55">
        <f t="shared" si="8"/>
        <v>4626.1</v>
      </c>
      <c r="H196" s="55">
        <f t="shared" si="8"/>
        <v>3016.1</v>
      </c>
      <c r="I196" s="51">
        <f t="shared" si="5"/>
        <v>65.19746654849656</v>
      </c>
      <c r="J196" s="3"/>
    </row>
    <row r="197" spans="1:10" ht="37.5">
      <c r="A197" s="48"/>
      <c r="B197" s="48"/>
      <c r="C197" s="30"/>
      <c r="D197" s="30" t="s">
        <v>21</v>
      </c>
      <c r="E197" s="30"/>
      <c r="F197" s="20" t="s">
        <v>20</v>
      </c>
      <c r="G197" s="56">
        <f>G198+G201+G204</f>
        <v>4626.1</v>
      </c>
      <c r="H197" s="56">
        <f>H198+H201+H204</f>
        <v>3016.1</v>
      </c>
      <c r="I197" s="51">
        <f t="shared" si="5"/>
        <v>65.19746654849656</v>
      </c>
      <c r="J197" s="3"/>
    </row>
    <row r="198" spans="1:10" ht="18.75">
      <c r="A198" s="48"/>
      <c r="B198" s="48"/>
      <c r="C198" s="30"/>
      <c r="D198" s="30" t="s">
        <v>214</v>
      </c>
      <c r="E198" s="30"/>
      <c r="F198" s="113" t="s">
        <v>31</v>
      </c>
      <c r="G198" s="56">
        <f t="shared" si="8"/>
        <v>4531.1</v>
      </c>
      <c r="H198" s="56">
        <f t="shared" si="8"/>
        <v>2921.1</v>
      </c>
      <c r="I198" s="51">
        <f t="shared" si="5"/>
        <v>64.46778927854163</v>
      </c>
      <c r="J198" s="3"/>
    </row>
    <row r="199" spans="1:10" ht="37.5">
      <c r="A199" s="48"/>
      <c r="B199" s="48"/>
      <c r="C199" s="30"/>
      <c r="D199" s="30"/>
      <c r="E199" s="30" t="s">
        <v>32</v>
      </c>
      <c r="F199" s="14" t="s">
        <v>33</v>
      </c>
      <c r="G199" s="56">
        <f>G200</f>
        <v>4531.1</v>
      </c>
      <c r="H199" s="56">
        <f>H200</f>
        <v>2921.1</v>
      </c>
      <c r="I199" s="51">
        <f t="shared" si="5"/>
        <v>64.46778927854163</v>
      </c>
      <c r="J199" s="3"/>
    </row>
    <row r="200" spans="1:10" ht="18.75">
      <c r="A200" s="48"/>
      <c r="B200" s="48"/>
      <c r="C200" s="30"/>
      <c r="D200" s="30"/>
      <c r="E200" s="30" t="s">
        <v>34</v>
      </c>
      <c r="F200" s="20" t="s">
        <v>35</v>
      </c>
      <c r="G200" s="56">
        <f>2!E202</f>
        <v>4531.1</v>
      </c>
      <c r="H200" s="56">
        <f>2!F202</f>
        <v>2921.1</v>
      </c>
      <c r="I200" s="51">
        <f t="shared" si="5"/>
        <v>64.46778927854163</v>
      </c>
      <c r="J200" s="3"/>
    </row>
    <row r="201" spans="1:10" ht="18.75">
      <c r="A201" s="48"/>
      <c r="B201" s="48"/>
      <c r="C201" s="30"/>
      <c r="D201" s="30" t="s">
        <v>450</v>
      </c>
      <c r="E201" s="30"/>
      <c r="F201" s="113" t="s">
        <v>451</v>
      </c>
      <c r="G201" s="56">
        <f t="shared" si="8"/>
        <v>45</v>
      </c>
      <c r="H201" s="56">
        <f t="shared" si="8"/>
        <v>45</v>
      </c>
      <c r="I201" s="51">
        <f>H201/G201*100</f>
        <v>100</v>
      </c>
      <c r="J201" s="3"/>
    </row>
    <row r="202" spans="1:10" ht="37.5">
      <c r="A202" s="48"/>
      <c r="B202" s="48"/>
      <c r="C202" s="30"/>
      <c r="D202" s="30"/>
      <c r="E202" s="30" t="s">
        <v>32</v>
      </c>
      <c r="F202" s="14" t="s">
        <v>33</v>
      </c>
      <c r="G202" s="56">
        <f t="shared" si="8"/>
        <v>45</v>
      </c>
      <c r="H202" s="56">
        <f t="shared" si="8"/>
        <v>45</v>
      </c>
      <c r="I202" s="51">
        <f>H202/G202*100</f>
        <v>100</v>
      </c>
      <c r="J202" s="3"/>
    </row>
    <row r="203" spans="1:10" ht="18.75">
      <c r="A203" s="48"/>
      <c r="B203" s="48"/>
      <c r="C203" s="30"/>
      <c r="D203" s="30"/>
      <c r="E203" s="30" t="s">
        <v>34</v>
      </c>
      <c r="F203" s="20" t="s">
        <v>35</v>
      </c>
      <c r="G203" s="56">
        <f>2!E205</f>
        <v>45</v>
      </c>
      <c r="H203" s="56">
        <f>2!F205</f>
        <v>45</v>
      </c>
      <c r="I203" s="51">
        <f>H203/G203*100</f>
        <v>100</v>
      </c>
      <c r="J203" s="3"/>
    </row>
    <row r="204" spans="1:10" ht="18.75">
      <c r="A204" s="48"/>
      <c r="B204" s="48"/>
      <c r="C204" s="30"/>
      <c r="D204" s="30" t="s">
        <v>452</v>
      </c>
      <c r="E204" s="30"/>
      <c r="F204" s="113" t="s">
        <v>453</v>
      </c>
      <c r="G204" s="56">
        <f t="shared" si="8"/>
        <v>50</v>
      </c>
      <c r="H204" s="56">
        <f t="shared" si="8"/>
        <v>50</v>
      </c>
      <c r="I204" s="51">
        <f t="shared" si="5"/>
        <v>100</v>
      </c>
      <c r="J204" s="3"/>
    </row>
    <row r="205" spans="1:10" ht="37.5">
      <c r="A205" s="48"/>
      <c r="B205" s="48"/>
      <c r="C205" s="30"/>
      <c r="D205" s="30"/>
      <c r="E205" s="30" t="s">
        <v>32</v>
      </c>
      <c r="F205" s="14" t="s">
        <v>33</v>
      </c>
      <c r="G205" s="56">
        <f t="shared" si="8"/>
        <v>50</v>
      </c>
      <c r="H205" s="56">
        <f t="shared" si="8"/>
        <v>50</v>
      </c>
      <c r="I205" s="51">
        <f t="shared" si="5"/>
        <v>100</v>
      </c>
      <c r="J205" s="3"/>
    </row>
    <row r="206" spans="1:10" ht="18.75">
      <c r="A206" s="48"/>
      <c r="B206" s="48"/>
      <c r="C206" s="30"/>
      <c r="D206" s="30"/>
      <c r="E206" s="30" t="s">
        <v>34</v>
      </c>
      <c r="F206" s="20" t="s">
        <v>35</v>
      </c>
      <c r="G206" s="56">
        <f>2!E208</f>
        <v>50</v>
      </c>
      <c r="H206" s="56">
        <f>2!F208</f>
        <v>50</v>
      </c>
      <c r="I206" s="51">
        <f t="shared" si="5"/>
        <v>100</v>
      </c>
      <c r="J206" s="3"/>
    </row>
    <row r="207" spans="1:10" ht="22.5" customHeight="1">
      <c r="A207" s="48"/>
      <c r="B207" s="47" t="s">
        <v>81</v>
      </c>
      <c r="C207" s="30"/>
      <c r="D207" s="30"/>
      <c r="E207" s="30"/>
      <c r="F207" s="44" t="s">
        <v>82</v>
      </c>
      <c r="G207" s="58">
        <f>G214+G208</f>
        <v>653.624</v>
      </c>
      <c r="H207" s="58">
        <f>H214+H208</f>
        <v>493.134</v>
      </c>
      <c r="I207" s="54">
        <f t="shared" si="5"/>
        <v>75.44612804915364</v>
      </c>
      <c r="J207" s="4"/>
    </row>
    <row r="208" spans="1:10" ht="20.25" customHeight="1">
      <c r="A208" s="48"/>
      <c r="B208" s="48"/>
      <c r="C208" s="50" t="s">
        <v>55</v>
      </c>
      <c r="D208" s="30"/>
      <c r="E208" s="30"/>
      <c r="F208" s="44" t="s">
        <v>133</v>
      </c>
      <c r="G208" s="55">
        <f>G209</f>
        <v>250</v>
      </c>
      <c r="H208" s="55">
        <f>H209</f>
        <v>183.935</v>
      </c>
      <c r="I208" s="54">
        <f t="shared" si="5"/>
        <v>73.57400000000001</v>
      </c>
      <c r="J208" s="3"/>
    </row>
    <row r="209" spans="1:10" ht="35.25" customHeight="1">
      <c r="A209" s="48"/>
      <c r="B209" s="48"/>
      <c r="C209" s="30"/>
      <c r="D209" s="30" t="s">
        <v>5</v>
      </c>
      <c r="E209" s="30"/>
      <c r="F209" s="22" t="s">
        <v>4</v>
      </c>
      <c r="G209" s="56">
        <f>G210</f>
        <v>250</v>
      </c>
      <c r="H209" s="56">
        <f>H210</f>
        <v>183.935</v>
      </c>
      <c r="I209" s="51">
        <f t="shared" si="5"/>
        <v>73.57400000000001</v>
      </c>
      <c r="J209" s="3"/>
    </row>
    <row r="210" spans="1:10" ht="37.5">
      <c r="A210" s="48"/>
      <c r="B210" s="48"/>
      <c r="C210" s="30"/>
      <c r="D210" s="30" t="s">
        <v>6</v>
      </c>
      <c r="E210" s="30"/>
      <c r="F210" s="20" t="s">
        <v>36</v>
      </c>
      <c r="G210" s="56">
        <f>G212</f>
        <v>250</v>
      </c>
      <c r="H210" s="56">
        <f>H212</f>
        <v>183.935</v>
      </c>
      <c r="I210" s="51">
        <f t="shared" si="5"/>
        <v>73.57400000000001</v>
      </c>
      <c r="J210" s="3"/>
    </row>
    <row r="211" spans="1:10" ht="22.5" customHeight="1">
      <c r="A211" s="48"/>
      <c r="B211" s="48"/>
      <c r="C211" s="30"/>
      <c r="D211" s="30" t="s">
        <v>215</v>
      </c>
      <c r="E211" s="30"/>
      <c r="F211" s="20" t="s">
        <v>7</v>
      </c>
      <c r="G211" s="56">
        <f>G213</f>
        <v>250</v>
      </c>
      <c r="H211" s="56">
        <f>H213</f>
        <v>183.935</v>
      </c>
      <c r="I211" s="51">
        <f t="shared" si="5"/>
        <v>73.57400000000001</v>
      </c>
      <c r="J211" s="3"/>
    </row>
    <row r="212" spans="1:10" ht="18.75">
      <c r="A212" s="48"/>
      <c r="B212" s="48"/>
      <c r="C212" s="30"/>
      <c r="D212" s="30"/>
      <c r="E212" s="30" t="s">
        <v>126</v>
      </c>
      <c r="F212" s="22" t="s">
        <v>127</v>
      </c>
      <c r="G212" s="56">
        <f>G213</f>
        <v>250</v>
      </c>
      <c r="H212" s="56">
        <f>H213</f>
        <v>183.935</v>
      </c>
      <c r="I212" s="51">
        <f t="shared" si="5"/>
        <v>73.57400000000001</v>
      </c>
      <c r="J212" s="3"/>
    </row>
    <row r="213" spans="1:10" ht="19.5" customHeight="1">
      <c r="A213" s="49"/>
      <c r="B213" s="49"/>
      <c r="C213" s="48"/>
      <c r="D213" s="48"/>
      <c r="E213" s="30" t="s">
        <v>125</v>
      </c>
      <c r="F213" s="21" t="s">
        <v>135</v>
      </c>
      <c r="G213" s="59">
        <f>2!E215</f>
        <v>250</v>
      </c>
      <c r="H213" s="59">
        <f>2!F215</f>
        <v>183.935</v>
      </c>
      <c r="I213" s="51">
        <f t="shared" si="5"/>
        <v>73.57400000000001</v>
      </c>
      <c r="J213" s="3"/>
    </row>
    <row r="214" spans="1:10" ht="19.5" customHeight="1">
      <c r="A214" s="48"/>
      <c r="B214" s="48"/>
      <c r="C214" s="50" t="s">
        <v>67</v>
      </c>
      <c r="D214" s="30"/>
      <c r="E214" s="30"/>
      <c r="F214" s="44" t="s">
        <v>83</v>
      </c>
      <c r="G214" s="55">
        <f>G215</f>
        <v>403.624</v>
      </c>
      <c r="H214" s="55">
        <f>H215</f>
        <v>309.199</v>
      </c>
      <c r="I214" s="54">
        <f t="shared" si="5"/>
        <v>76.60570233682833</v>
      </c>
      <c r="J214" s="3"/>
    </row>
    <row r="215" spans="1:10" ht="36.75" customHeight="1">
      <c r="A215" s="49"/>
      <c r="B215" s="49"/>
      <c r="C215" s="48"/>
      <c r="D215" s="30" t="s">
        <v>5</v>
      </c>
      <c r="E215" s="30"/>
      <c r="F215" s="22" t="s">
        <v>4</v>
      </c>
      <c r="G215" s="59">
        <f>G216+G222+G226</f>
        <v>403.624</v>
      </c>
      <c r="H215" s="59">
        <f>H216+H222+H226</f>
        <v>309.199</v>
      </c>
      <c r="I215" s="51">
        <f t="shared" si="5"/>
        <v>76.60570233682833</v>
      </c>
      <c r="J215" s="3"/>
    </row>
    <row r="216" spans="1:10" ht="37.5" customHeight="1">
      <c r="A216" s="49"/>
      <c r="B216" s="49"/>
      <c r="C216" s="48"/>
      <c r="D216" s="30" t="s">
        <v>6</v>
      </c>
      <c r="E216" s="30"/>
      <c r="F216" s="20" t="s">
        <v>36</v>
      </c>
      <c r="G216" s="59">
        <f>G217</f>
        <v>115.9</v>
      </c>
      <c r="H216" s="59">
        <f>H217</f>
        <v>72.6</v>
      </c>
      <c r="I216" s="51">
        <f t="shared" si="5"/>
        <v>62.6402070750647</v>
      </c>
      <c r="J216" s="3"/>
    </row>
    <row r="217" spans="1:10" ht="56.25">
      <c r="A217" s="48"/>
      <c r="B217" s="48"/>
      <c r="C217" s="30"/>
      <c r="D217" s="30" t="s">
        <v>50</v>
      </c>
      <c r="E217" s="30"/>
      <c r="F217" s="14" t="s">
        <v>41</v>
      </c>
      <c r="G217" s="56">
        <f>G218+G220</f>
        <v>115.9</v>
      </c>
      <c r="H217" s="59">
        <f>H218+H220</f>
        <v>72.6</v>
      </c>
      <c r="I217" s="51">
        <f t="shared" si="5"/>
        <v>62.6402070750647</v>
      </c>
      <c r="J217" s="3"/>
    </row>
    <row r="218" spans="1:10" ht="29.25" customHeight="1">
      <c r="A218" s="48"/>
      <c r="B218" s="48"/>
      <c r="C218" s="30"/>
      <c r="D218" s="30"/>
      <c r="E218" s="30" t="s">
        <v>32</v>
      </c>
      <c r="F218" s="14" t="s">
        <v>33</v>
      </c>
      <c r="G218" s="56">
        <f>G219</f>
        <v>101.4</v>
      </c>
      <c r="H218" s="59">
        <f>H219</f>
        <v>61.725</v>
      </c>
      <c r="I218" s="51">
        <f t="shared" si="5"/>
        <v>60.87278106508875</v>
      </c>
      <c r="J218" s="3"/>
    </row>
    <row r="219" spans="1:10" ht="20.25" customHeight="1">
      <c r="A219" s="49"/>
      <c r="B219" s="49"/>
      <c r="C219" s="48"/>
      <c r="D219" s="30"/>
      <c r="E219" s="30" t="s">
        <v>34</v>
      </c>
      <c r="F219" s="20" t="s">
        <v>35</v>
      </c>
      <c r="G219" s="59">
        <f>2!E221</f>
        <v>101.4</v>
      </c>
      <c r="H219" s="59">
        <f>2!F221</f>
        <v>61.725</v>
      </c>
      <c r="I219" s="51">
        <f t="shared" si="5"/>
        <v>60.87278106508875</v>
      </c>
      <c r="J219" s="3"/>
    </row>
    <row r="220" spans="1:10" ht="18.75">
      <c r="A220" s="48"/>
      <c r="B220" s="48"/>
      <c r="C220" s="30"/>
      <c r="D220" s="30"/>
      <c r="E220" s="30" t="s">
        <v>126</v>
      </c>
      <c r="F220" s="20" t="s">
        <v>127</v>
      </c>
      <c r="G220" s="56">
        <f>G221</f>
        <v>14.5</v>
      </c>
      <c r="H220" s="59">
        <f>H221</f>
        <v>10.875</v>
      </c>
      <c r="I220" s="51">
        <f t="shared" si="5"/>
        <v>75</v>
      </c>
      <c r="J220" s="3"/>
    </row>
    <row r="221" spans="1:10" ht="20.25" customHeight="1">
      <c r="A221" s="49"/>
      <c r="B221" s="49"/>
      <c r="C221" s="48"/>
      <c r="D221" s="30"/>
      <c r="E221" s="30" t="s">
        <v>129</v>
      </c>
      <c r="F221" s="20" t="s">
        <v>130</v>
      </c>
      <c r="G221" s="59">
        <f>2!E223</f>
        <v>14.5</v>
      </c>
      <c r="H221" s="59">
        <f>2!F223</f>
        <v>10.875</v>
      </c>
      <c r="I221" s="51">
        <f t="shared" si="5"/>
        <v>75</v>
      </c>
      <c r="J221" s="3"/>
    </row>
    <row r="222" spans="1:10" ht="37.5" customHeight="1">
      <c r="A222" s="49"/>
      <c r="B222" s="49"/>
      <c r="C222" s="48"/>
      <c r="D222" s="121" t="s">
        <v>8</v>
      </c>
      <c r="E222" s="115"/>
      <c r="F222" s="22" t="s">
        <v>39</v>
      </c>
      <c r="G222" s="59">
        <f aca="true" t="shared" si="9" ref="G222:H224">G223</f>
        <v>193.213</v>
      </c>
      <c r="H222" s="59">
        <f t="shared" si="9"/>
        <v>193.213</v>
      </c>
      <c r="I222" s="51">
        <f t="shared" si="5"/>
        <v>100</v>
      </c>
      <c r="J222" s="3"/>
    </row>
    <row r="223" spans="1:10" ht="37.5">
      <c r="A223" s="48"/>
      <c r="B223" s="48"/>
      <c r="C223" s="30"/>
      <c r="D223" s="30" t="s">
        <v>454</v>
      </c>
      <c r="E223" s="41"/>
      <c r="F223" s="20" t="s">
        <v>197</v>
      </c>
      <c r="G223" s="56">
        <f t="shared" si="9"/>
        <v>193.213</v>
      </c>
      <c r="H223" s="56">
        <f t="shared" si="9"/>
        <v>193.213</v>
      </c>
      <c r="I223" s="51">
        <f>H223/G223*100</f>
        <v>100</v>
      </c>
      <c r="J223" s="3"/>
    </row>
    <row r="224" spans="1:10" ht="21.75" customHeight="1">
      <c r="A224" s="48"/>
      <c r="B224" s="48"/>
      <c r="C224" s="30"/>
      <c r="D224" s="35"/>
      <c r="E224" s="30" t="s">
        <v>60</v>
      </c>
      <c r="F224" s="14" t="s">
        <v>164</v>
      </c>
      <c r="G224" s="56">
        <f t="shared" si="9"/>
        <v>193.213</v>
      </c>
      <c r="H224" s="56">
        <f t="shared" si="9"/>
        <v>193.213</v>
      </c>
      <c r="I224" s="51">
        <f>H224/G224*100</f>
        <v>100</v>
      </c>
      <c r="J224" s="4"/>
    </row>
    <row r="225" spans="1:10" ht="21.75" customHeight="1">
      <c r="A225" s="48"/>
      <c r="B225" s="48"/>
      <c r="C225" s="30"/>
      <c r="D225" s="35"/>
      <c r="E225" s="30" t="s">
        <v>163</v>
      </c>
      <c r="F225" s="20" t="s">
        <v>165</v>
      </c>
      <c r="G225" s="56">
        <f>2!E225</f>
        <v>193.213</v>
      </c>
      <c r="H225" s="56">
        <f>2!F225</f>
        <v>193.213</v>
      </c>
      <c r="I225" s="51">
        <f>H225/G225*100</f>
        <v>100</v>
      </c>
      <c r="J225" s="4"/>
    </row>
    <row r="226" spans="1:10" ht="42.75" customHeight="1">
      <c r="A226" s="49"/>
      <c r="B226" s="49"/>
      <c r="C226" s="48"/>
      <c r="D226" s="122" t="s">
        <v>9</v>
      </c>
      <c r="E226" s="107"/>
      <c r="F226" s="117" t="s">
        <v>40</v>
      </c>
      <c r="G226" s="59">
        <f aca="true" t="shared" si="10" ref="G226:H228">G227</f>
        <v>94.511</v>
      </c>
      <c r="H226" s="59">
        <f t="shared" si="10"/>
        <v>43.386</v>
      </c>
      <c r="I226" s="51">
        <f t="shared" si="5"/>
        <v>45.905767582609435</v>
      </c>
      <c r="J226" s="3"/>
    </row>
    <row r="227" spans="1:10" ht="18.75">
      <c r="A227" s="49"/>
      <c r="B227" s="49"/>
      <c r="C227" s="48"/>
      <c r="D227" s="41" t="s">
        <v>440</v>
      </c>
      <c r="E227" s="41"/>
      <c r="F227" s="127" t="s">
        <v>217</v>
      </c>
      <c r="G227" s="59">
        <f t="shared" si="10"/>
        <v>94.511</v>
      </c>
      <c r="H227" s="59">
        <f t="shared" si="10"/>
        <v>43.386</v>
      </c>
      <c r="I227" s="51">
        <f t="shared" si="5"/>
        <v>45.905767582609435</v>
      </c>
      <c r="J227" s="3"/>
    </row>
    <row r="228" spans="1:10" ht="18.75">
      <c r="A228" s="48"/>
      <c r="B228" s="48"/>
      <c r="C228" s="30"/>
      <c r="D228" s="41"/>
      <c r="E228" s="30" t="s">
        <v>126</v>
      </c>
      <c r="F228" s="21" t="s">
        <v>127</v>
      </c>
      <c r="G228" s="56">
        <f t="shared" si="10"/>
        <v>94.511</v>
      </c>
      <c r="H228" s="56">
        <f t="shared" si="10"/>
        <v>43.386</v>
      </c>
      <c r="I228" s="51">
        <f t="shared" si="5"/>
        <v>45.905767582609435</v>
      </c>
      <c r="J228" s="3"/>
    </row>
    <row r="229" spans="1:10" ht="20.25" customHeight="1">
      <c r="A229" s="49"/>
      <c r="B229" s="49"/>
      <c r="C229" s="48"/>
      <c r="D229" s="41"/>
      <c r="E229" s="30" t="s">
        <v>129</v>
      </c>
      <c r="F229" s="21" t="s">
        <v>130</v>
      </c>
      <c r="G229" s="59">
        <f>2!E231</f>
        <v>94.511</v>
      </c>
      <c r="H229" s="59">
        <f>2!F231</f>
        <v>43.386</v>
      </c>
      <c r="I229" s="51">
        <f t="shared" si="5"/>
        <v>45.905767582609435</v>
      </c>
      <c r="J229" s="3"/>
    </row>
    <row r="230" spans="1:9" ht="18.75">
      <c r="A230" s="49"/>
      <c r="B230" s="47" t="s">
        <v>84</v>
      </c>
      <c r="C230" s="50"/>
      <c r="D230" s="50"/>
      <c r="E230" s="50"/>
      <c r="F230" s="45" t="s">
        <v>111</v>
      </c>
      <c r="G230" s="58">
        <f aca="true" t="shared" si="11" ref="G230:H232">G231</f>
        <v>35.1</v>
      </c>
      <c r="H230" s="58">
        <f t="shared" si="11"/>
        <v>19.922</v>
      </c>
      <c r="I230" s="54">
        <f t="shared" si="5"/>
        <v>56.75783475783476</v>
      </c>
    </row>
    <row r="231" spans="1:9" ht="19.5">
      <c r="A231" s="49"/>
      <c r="B231" s="48"/>
      <c r="C231" s="50" t="s">
        <v>55</v>
      </c>
      <c r="D231" s="30"/>
      <c r="E231" s="30"/>
      <c r="F231" s="45" t="s">
        <v>80</v>
      </c>
      <c r="G231" s="55">
        <f t="shared" si="11"/>
        <v>35.1</v>
      </c>
      <c r="H231" s="55">
        <f t="shared" si="11"/>
        <v>19.922</v>
      </c>
      <c r="I231" s="54">
        <f t="shared" si="5"/>
        <v>56.75783475783476</v>
      </c>
    </row>
    <row r="232" spans="1:9" ht="37.5">
      <c r="A232" s="49"/>
      <c r="B232" s="48"/>
      <c r="C232" s="30"/>
      <c r="D232" s="30" t="s">
        <v>21</v>
      </c>
      <c r="E232" s="30"/>
      <c r="F232" s="20" t="s">
        <v>20</v>
      </c>
      <c r="G232" s="56">
        <f t="shared" si="11"/>
        <v>35.1</v>
      </c>
      <c r="H232" s="56">
        <f t="shared" si="11"/>
        <v>19.922</v>
      </c>
      <c r="I232" s="51">
        <f t="shared" si="5"/>
        <v>56.75783475783476</v>
      </c>
    </row>
    <row r="233" spans="1:9" ht="18.75" customHeight="1">
      <c r="A233" s="49"/>
      <c r="B233" s="48"/>
      <c r="C233" s="30"/>
      <c r="D233" s="30" t="s">
        <v>216</v>
      </c>
      <c r="E233" s="30"/>
      <c r="F233" s="113" t="s">
        <v>37</v>
      </c>
      <c r="G233" s="56">
        <f>G235</f>
        <v>35.1</v>
      </c>
      <c r="H233" s="56">
        <f>H235</f>
        <v>19.922</v>
      </c>
      <c r="I233" s="51">
        <f>H233/G233*100</f>
        <v>56.75783475783476</v>
      </c>
    </row>
    <row r="234" spans="1:9" ht="18.75">
      <c r="A234" s="49"/>
      <c r="B234" s="48"/>
      <c r="C234" s="30"/>
      <c r="D234" s="30"/>
      <c r="E234" s="30" t="s">
        <v>117</v>
      </c>
      <c r="F234" s="21" t="s">
        <v>138</v>
      </c>
      <c r="G234" s="56">
        <f>G235</f>
        <v>35.1</v>
      </c>
      <c r="H234" s="56">
        <f>H235</f>
        <v>19.922</v>
      </c>
      <c r="I234" s="51">
        <f>H234/G234*100</f>
        <v>56.75783475783476</v>
      </c>
    </row>
    <row r="235" spans="1:9" ht="18.75" customHeight="1">
      <c r="A235" s="49"/>
      <c r="B235" s="48"/>
      <c r="C235" s="30"/>
      <c r="D235" s="30"/>
      <c r="E235" s="30" t="s">
        <v>118</v>
      </c>
      <c r="F235" s="21" t="s">
        <v>139</v>
      </c>
      <c r="G235" s="59">
        <f>2!E237</f>
        <v>35.1</v>
      </c>
      <c r="H235" s="59">
        <f>2!F237</f>
        <v>19.922</v>
      </c>
      <c r="I235" s="51">
        <f>H235/G235*100</f>
        <v>56.75783475783476</v>
      </c>
    </row>
    <row r="236" spans="1:9" ht="18.75" customHeight="1">
      <c r="A236" s="223" t="s">
        <v>108</v>
      </c>
      <c r="B236" s="224"/>
      <c r="C236" s="224"/>
      <c r="D236" s="224"/>
      <c r="E236" s="224"/>
      <c r="F236" s="25"/>
      <c r="G236" s="57">
        <f>G13</f>
        <v>29146.980000000003</v>
      </c>
      <c r="H236" s="57">
        <f>H13</f>
        <v>19716.586</v>
      </c>
      <c r="I236" s="54">
        <f>H236/G236*100</f>
        <v>67.64538212878315</v>
      </c>
    </row>
    <row r="237" spans="1:7" ht="18.75">
      <c r="A237" s="11"/>
      <c r="B237" s="11"/>
      <c r="C237" s="11"/>
      <c r="D237" s="11"/>
      <c r="E237" s="11"/>
      <c r="F237" s="6"/>
      <c r="G237" s="6"/>
    </row>
    <row r="238" spans="1:7" ht="18.75">
      <c r="A238" s="11"/>
      <c r="B238" s="11"/>
      <c r="C238" s="11"/>
      <c r="D238" s="11"/>
      <c r="E238" s="11"/>
      <c r="F238" s="6"/>
      <c r="G238" s="6"/>
    </row>
    <row r="239" spans="1:7" ht="18.75">
      <c r="A239" s="11"/>
      <c r="B239" s="11"/>
      <c r="C239" s="11"/>
      <c r="D239" s="11"/>
      <c r="E239" s="11"/>
      <c r="F239" s="6"/>
      <c r="G239" s="6"/>
    </row>
    <row r="240" spans="1:7" ht="18.75">
      <c r="A240" s="11"/>
      <c r="B240" s="11"/>
      <c r="C240" s="11"/>
      <c r="D240" s="11"/>
      <c r="E240" s="11"/>
      <c r="F240" s="6"/>
      <c r="G240" s="6"/>
    </row>
    <row r="241" spans="1:7" ht="18.75">
      <c r="A241" s="11"/>
      <c r="B241" s="11"/>
      <c r="C241" s="11"/>
      <c r="D241" s="11"/>
      <c r="E241" s="11"/>
      <c r="F241" s="6"/>
      <c r="G241" s="6"/>
    </row>
    <row r="242" spans="1:7" ht="18.75">
      <c r="A242" s="11"/>
      <c r="B242" s="11"/>
      <c r="C242" s="11"/>
      <c r="D242" s="11"/>
      <c r="E242" s="11"/>
      <c r="F242" s="6"/>
      <c r="G242" s="6"/>
    </row>
    <row r="243" spans="1:7" ht="18.75">
      <c r="A243" s="11"/>
      <c r="B243" s="11"/>
      <c r="C243" s="11"/>
      <c r="D243" s="11"/>
      <c r="E243" s="11"/>
      <c r="F243" s="6"/>
      <c r="G243" s="6"/>
    </row>
    <row r="244" spans="1:7" ht="18.75">
      <c r="A244" s="11"/>
      <c r="B244" s="11"/>
      <c r="C244" s="11"/>
      <c r="D244" s="11"/>
      <c r="E244" s="11"/>
      <c r="F244" s="6"/>
      <c r="G244" s="6"/>
    </row>
    <row r="245" spans="1:7" ht="18.75">
      <c r="A245" s="11"/>
      <c r="B245" s="11"/>
      <c r="C245" s="11"/>
      <c r="D245" s="11"/>
      <c r="E245" s="11"/>
      <c r="F245" s="6"/>
      <c r="G245" s="6"/>
    </row>
    <row r="246" spans="1:7" ht="18.75">
      <c r="A246" s="11"/>
      <c r="B246" s="11"/>
      <c r="C246" s="11"/>
      <c r="D246" s="11"/>
      <c r="E246" s="11"/>
      <c r="F246" s="6"/>
      <c r="G246" s="6"/>
    </row>
    <row r="247" spans="1:7" ht="18.75">
      <c r="A247" s="11"/>
      <c r="B247" s="11"/>
      <c r="C247" s="11"/>
      <c r="D247" s="11"/>
      <c r="E247" s="11"/>
      <c r="F247" s="6"/>
      <c r="G247" s="6"/>
    </row>
    <row r="248" spans="1:7" ht="18.75">
      <c r="A248" s="11"/>
      <c r="B248" s="11"/>
      <c r="C248" s="11"/>
      <c r="D248" s="11"/>
      <c r="E248" s="11"/>
      <c r="F248" s="6"/>
      <c r="G248" s="6"/>
    </row>
    <row r="249" spans="1:7" ht="18.75">
      <c r="A249" s="11"/>
      <c r="B249" s="11"/>
      <c r="C249" s="11"/>
      <c r="D249" s="11"/>
      <c r="E249" s="11"/>
      <c r="F249" s="6"/>
      <c r="G249" s="6"/>
    </row>
    <row r="250" spans="1:7" ht="18.75">
      <c r="A250" s="11"/>
      <c r="B250" s="11"/>
      <c r="C250" s="11"/>
      <c r="D250" s="11"/>
      <c r="E250" s="11"/>
      <c r="F250" s="6"/>
      <c r="G250" s="6"/>
    </row>
    <row r="251" spans="1:7" ht="18.75">
      <c r="A251" s="11"/>
      <c r="B251" s="11"/>
      <c r="C251" s="11"/>
      <c r="D251" s="11"/>
      <c r="E251" s="11"/>
      <c r="F251" s="6"/>
      <c r="G251" s="6"/>
    </row>
    <row r="252" spans="1:7" ht="18.75">
      <c r="A252" s="11"/>
      <c r="B252" s="11"/>
      <c r="C252" s="11"/>
      <c r="D252" s="11"/>
      <c r="E252" s="11"/>
      <c r="F252" s="6"/>
      <c r="G252" s="6"/>
    </row>
    <row r="253" spans="1:7" ht="18.75">
      <c r="A253" s="11"/>
      <c r="B253" s="11"/>
      <c r="C253" s="11"/>
      <c r="D253" s="11"/>
      <c r="E253" s="11"/>
      <c r="F253" s="6"/>
      <c r="G253" s="6"/>
    </row>
    <row r="254" spans="1:7" ht="18.75">
      <c r="A254" s="11"/>
      <c r="B254" s="11"/>
      <c r="C254" s="11"/>
      <c r="D254" s="11"/>
      <c r="E254" s="11"/>
      <c r="F254" s="6"/>
      <c r="G254" s="6"/>
    </row>
    <row r="255" spans="1:7" ht="18.75">
      <c r="A255" s="11"/>
      <c r="B255" s="11"/>
      <c r="C255" s="11"/>
      <c r="D255" s="11"/>
      <c r="E255" s="11"/>
      <c r="F255" s="6"/>
      <c r="G255" s="6"/>
    </row>
    <row r="256" spans="1:7" ht="18.75">
      <c r="A256" s="11"/>
      <c r="B256" s="11"/>
      <c r="C256" s="11"/>
      <c r="D256" s="11"/>
      <c r="E256" s="11"/>
      <c r="F256" s="6"/>
      <c r="G256" s="6"/>
    </row>
    <row r="257" spans="1:7" ht="18.75">
      <c r="A257" s="11"/>
      <c r="B257" s="11"/>
      <c r="C257" s="11"/>
      <c r="D257" s="11"/>
      <c r="E257" s="11"/>
      <c r="F257" s="6"/>
      <c r="G257" s="6"/>
    </row>
    <row r="258" spans="1:7" ht="18.75">
      <c r="A258" s="11"/>
      <c r="B258" s="11"/>
      <c r="C258" s="11"/>
      <c r="D258" s="11"/>
      <c r="E258" s="11"/>
      <c r="F258" s="6"/>
      <c r="G258" s="6"/>
    </row>
    <row r="259" spans="1:7" ht="18.75">
      <c r="A259" s="11"/>
      <c r="B259" s="11"/>
      <c r="C259" s="11"/>
      <c r="D259" s="11"/>
      <c r="E259" s="11"/>
      <c r="F259" s="6"/>
      <c r="G259" s="6"/>
    </row>
    <row r="260" spans="1:7" ht="18.75">
      <c r="A260" s="11"/>
      <c r="B260" s="11"/>
      <c r="C260" s="11"/>
      <c r="D260" s="11"/>
      <c r="E260" s="11"/>
      <c r="F260" s="6"/>
      <c r="G260" s="6"/>
    </row>
    <row r="261" spans="1:7" ht="18.75">
      <c r="A261" s="11"/>
      <c r="B261" s="11"/>
      <c r="C261" s="11"/>
      <c r="D261" s="11"/>
      <c r="E261" s="11"/>
      <c r="F261" s="6"/>
      <c r="G261" s="6"/>
    </row>
    <row r="262" spans="1:7" ht="18.75">
      <c r="A262" s="11"/>
      <c r="B262" s="11"/>
      <c r="C262" s="11"/>
      <c r="D262" s="11"/>
      <c r="E262" s="11"/>
      <c r="F262" s="6"/>
      <c r="G262" s="6"/>
    </row>
    <row r="263" spans="1:7" ht="18.75">
      <c r="A263" s="11"/>
      <c r="B263" s="11"/>
      <c r="C263" s="11"/>
      <c r="D263" s="11"/>
      <c r="E263" s="11"/>
      <c r="F263" s="6"/>
      <c r="G263" s="6"/>
    </row>
    <row r="264" spans="1:7" ht="18.75">
      <c r="A264" s="11"/>
      <c r="B264" s="11"/>
      <c r="C264" s="11"/>
      <c r="D264" s="11"/>
      <c r="E264" s="11"/>
      <c r="F264" s="6"/>
      <c r="G264" s="6"/>
    </row>
    <row r="265" spans="1:7" ht="18.75">
      <c r="A265" s="11"/>
      <c r="B265" s="11"/>
      <c r="C265" s="11"/>
      <c r="D265" s="11"/>
      <c r="E265" s="11"/>
      <c r="F265" s="6"/>
      <c r="G265" s="6"/>
    </row>
    <row r="266" spans="1:7" ht="18.75">
      <c r="A266" s="11"/>
      <c r="B266" s="11"/>
      <c r="C266" s="11"/>
      <c r="D266" s="11"/>
      <c r="E266" s="11"/>
      <c r="F266" s="6"/>
      <c r="G266" s="6"/>
    </row>
    <row r="267" spans="1:7" ht="18.75">
      <c r="A267" s="11"/>
      <c r="B267" s="11"/>
      <c r="C267" s="11"/>
      <c r="D267" s="11"/>
      <c r="E267" s="11"/>
      <c r="F267" s="6"/>
      <c r="G267" s="6"/>
    </row>
    <row r="268" spans="1:7" ht="18.75">
      <c r="A268" s="11"/>
      <c r="B268" s="11"/>
      <c r="C268" s="11"/>
      <c r="D268" s="11"/>
      <c r="E268" s="11"/>
      <c r="F268" s="6"/>
      <c r="G268" s="6"/>
    </row>
    <row r="269" spans="1:7" ht="18.75">
      <c r="A269" s="11"/>
      <c r="B269" s="11"/>
      <c r="C269" s="11"/>
      <c r="D269" s="11"/>
      <c r="E269" s="11"/>
      <c r="F269" s="6"/>
      <c r="G269" s="6"/>
    </row>
    <row r="270" spans="1:7" ht="18.75">
      <c r="A270" s="11"/>
      <c r="B270" s="11"/>
      <c r="C270" s="11"/>
      <c r="D270" s="11"/>
      <c r="E270" s="11"/>
      <c r="F270" s="6"/>
      <c r="G270" s="6"/>
    </row>
    <row r="271" spans="1:7" ht="18.75">
      <c r="A271" s="11"/>
      <c r="B271" s="11"/>
      <c r="C271" s="11"/>
      <c r="D271" s="11"/>
      <c r="E271" s="11"/>
      <c r="F271" s="6"/>
      <c r="G271" s="6"/>
    </row>
    <row r="272" spans="1:7" ht="18.75">
      <c r="A272" s="11"/>
      <c r="B272" s="11"/>
      <c r="C272" s="11"/>
      <c r="D272" s="11"/>
      <c r="E272" s="11"/>
      <c r="F272" s="6"/>
      <c r="G272" s="6"/>
    </row>
    <row r="273" spans="1:7" ht="18.75">
      <c r="A273" s="11"/>
      <c r="B273" s="11"/>
      <c r="C273" s="11"/>
      <c r="D273" s="11"/>
      <c r="E273" s="11"/>
      <c r="F273" s="6"/>
      <c r="G273" s="6"/>
    </row>
    <row r="274" spans="1:7" ht="18.75">
      <c r="A274" s="11"/>
      <c r="B274" s="11"/>
      <c r="C274" s="11"/>
      <c r="D274" s="11"/>
      <c r="E274" s="11"/>
      <c r="F274" s="6"/>
      <c r="G274" s="6"/>
    </row>
    <row r="275" spans="1:7" ht="18.75">
      <c r="A275" s="11"/>
      <c r="B275" s="11"/>
      <c r="C275" s="11"/>
      <c r="D275" s="11"/>
      <c r="E275" s="11"/>
      <c r="F275" s="6"/>
      <c r="G275" s="6"/>
    </row>
    <row r="276" spans="1:7" ht="18.75">
      <c r="A276" s="11"/>
      <c r="B276" s="11"/>
      <c r="C276" s="11"/>
      <c r="D276" s="11"/>
      <c r="E276" s="11"/>
      <c r="F276" s="6"/>
      <c r="G276" s="6"/>
    </row>
    <row r="277" spans="1:7" ht="18.75">
      <c r="A277" s="11"/>
      <c r="B277" s="11"/>
      <c r="C277" s="11"/>
      <c r="D277" s="11"/>
      <c r="E277" s="11"/>
      <c r="F277" s="6"/>
      <c r="G277" s="6"/>
    </row>
    <row r="278" spans="1:7" ht="18.75">
      <c r="A278" s="11"/>
      <c r="B278" s="11"/>
      <c r="C278" s="11"/>
      <c r="D278" s="11"/>
      <c r="E278" s="11"/>
      <c r="F278" s="6"/>
      <c r="G278" s="6"/>
    </row>
    <row r="279" spans="1:7" ht="18.75">
      <c r="A279" s="11"/>
      <c r="B279" s="11"/>
      <c r="C279" s="11"/>
      <c r="D279" s="11"/>
      <c r="E279" s="11"/>
      <c r="F279" s="6"/>
      <c r="G279" s="6"/>
    </row>
    <row r="280" spans="1:7" ht="18.75">
      <c r="A280" s="11"/>
      <c r="B280" s="11"/>
      <c r="C280" s="11"/>
      <c r="D280" s="11"/>
      <c r="E280" s="11"/>
      <c r="F280" s="6"/>
      <c r="G280" s="6"/>
    </row>
    <row r="281" spans="1:7" ht="18.75">
      <c r="A281" s="11"/>
      <c r="B281" s="11"/>
      <c r="C281" s="11"/>
      <c r="D281" s="11"/>
      <c r="E281" s="11"/>
      <c r="F281" s="6"/>
      <c r="G281" s="6"/>
    </row>
    <row r="282" spans="1:7" ht="18.75">
      <c r="A282" s="11"/>
      <c r="B282" s="11"/>
      <c r="C282" s="11"/>
      <c r="D282" s="11"/>
      <c r="E282" s="11"/>
      <c r="F282" s="6"/>
      <c r="G282" s="6"/>
    </row>
    <row r="283" spans="1:7" ht="18.75">
      <c r="A283" s="11"/>
      <c r="B283" s="11"/>
      <c r="C283" s="11"/>
      <c r="D283" s="11"/>
      <c r="E283" s="11"/>
      <c r="F283" s="6"/>
      <c r="G283" s="6"/>
    </row>
    <row r="284" spans="1:7" ht="18.75">
      <c r="A284" s="11"/>
      <c r="B284" s="11"/>
      <c r="C284" s="11"/>
      <c r="D284" s="11"/>
      <c r="E284" s="11"/>
      <c r="F284" s="6"/>
      <c r="G284" s="6"/>
    </row>
    <row r="285" spans="1:7" ht="18.75">
      <c r="A285" s="11"/>
      <c r="B285" s="11"/>
      <c r="C285" s="11"/>
      <c r="D285" s="11"/>
      <c r="E285" s="11"/>
      <c r="F285" s="6"/>
      <c r="G285" s="6"/>
    </row>
    <row r="286" spans="1:7" ht="18.75">
      <c r="A286" s="11"/>
      <c r="B286" s="11"/>
      <c r="C286" s="11"/>
      <c r="D286" s="11"/>
      <c r="E286" s="11"/>
      <c r="F286" s="6"/>
      <c r="G286" s="6"/>
    </row>
    <row r="287" spans="1:7" ht="18.75">
      <c r="A287" s="11"/>
      <c r="B287" s="11"/>
      <c r="C287" s="11"/>
      <c r="D287" s="11"/>
      <c r="E287" s="11"/>
      <c r="F287" s="6"/>
      <c r="G287" s="6"/>
    </row>
    <row r="288" spans="1:7" ht="18.75">
      <c r="A288" s="11"/>
      <c r="B288" s="11"/>
      <c r="C288" s="11"/>
      <c r="D288" s="11"/>
      <c r="E288" s="11"/>
      <c r="F288" s="6"/>
      <c r="G288" s="6"/>
    </row>
    <row r="289" spans="1:7" ht="18.75">
      <c r="A289" s="11"/>
      <c r="B289" s="11"/>
      <c r="C289" s="11"/>
      <c r="D289" s="11"/>
      <c r="E289" s="11"/>
      <c r="F289" s="6"/>
      <c r="G289" s="6"/>
    </row>
    <row r="290" spans="1:7" ht="18.75">
      <c r="A290" s="11"/>
      <c r="B290" s="11"/>
      <c r="C290" s="11"/>
      <c r="D290" s="11"/>
      <c r="E290" s="11"/>
      <c r="F290" s="6"/>
      <c r="G290" s="6"/>
    </row>
    <row r="291" spans="1:7" ht="18.75">
      <c r="A291" s="11"/>
      <c r="B291" s="11"/>
      <c r="C291" s="11"/>
      <c r="D291" s="11"/>
      <c r="E291" s="11"/>
      <c r="F291" s="6"/>
      <c r="G291" s="6"/>
    </row>
    <row r="292" spans="1:7" ht="18.75">
      <c r="A292" s="11"/>
      <c r="B292" s="11"/>
      <c r="C292" s="11"/>
      <c r="D292" s="11"/>
      <c r="E292" s="11"/>
      <c r="F292" s="6"/>
      <c r="G292" s="6"/>
    </row>
    <row r="293" spans="1:7" ht="18.75">
      <c r="A293" s="11"/>
      <c r="B293" s="11"/>
      <c r="C293" s="11"/>
      <c r="D293" s="11"/>
      <c r="E293" s="11"/>
      <c r="F293" s="6"/>
      <c r="G293" s="6"/>
    </row>
    <row r="294" spans="1:7" ht="18.75">
      <c r="A294" s="11"/>
      <c r="B294" s="11"/>
      <c r="C294" s="11"/>
      <c r="D294" s="11"/>
      <c r="E294" s="11"/>
      <c r="F294" s="6"/>
      <c r="G294" s="6"/>
    </row>
    <row r="295" spans="1:7" ht="18.75">
      <c r="A295" s="11"/>
      <c r="B295" s="11"/>
      <c r="C295" s="11"/>
      <c r="D295" s="11"/>
      <c r="E295" s="11"/>
      <c r="F295" s="6"/>
      <c r="G295" s="6"/>
    </row>
    <row r="296" spans="1:7" ht="18.75">
      <c r="A296" s="11"/>
      <c r="B296" s="11"/>
      <c r="C296" s="11"/>
      <c r="D296" s="11"/>
      <c r="E296" s="11"/>
      <c r="F296" s="6"/>
      <c r="G296" s="6"/>
    </row>
    <row r="297" spans="1:7" ht="18.75">
      <c r="A297" s="11"/>
      <c r="B297" s="11"/>
      <c r="C297" s="11"/>
      <c r="D297" s="11"/>
      <c r="E297" s="11"/>
      <c r="F297" s="6"/>
      <c r="G297" s="6"/>
    </row>
    <row r="298" spans="1:7" ht="18.75">
      <c r="A298" s="11"/>
      <c r="B298" s="11"/>
      <c r="C298" s="11"/>
      <c r="D298" s="11"/>
      <c r="E298" s="11"/>
      <c r="F298" s="6"/>
      <c r="G298" s="6"/>
    </row>
    <row r="299" spans="1:7" ht="18.75">
      <c r="A299" s="11"/>
      <c r="B299" s="11"/>
      <c r="C299" s="11"/>
      <c r="D299" s="11"/>
      <c r="E299" s="11"/>
      <c r="F299" s="6"/>
      <c r="G299" s="6"/>
    </row>
    <row r="300" spans="1:7" ht="18.75">
      <c r="A300" s="11"/>
      <c r="B300" s="11"/>
      <c r="C300" s="11"/>
      <c r="D300" s="11"/>
      <c r="E300" s="11"/>
      <c r="F300" s="6"/>
      <c r="G300" s="6"/>
    </row>
    <row r="301" spans="1:7" ht="18.75">
      <c r="A301" s="11"/>
      <c r="B301" s="11"/>
      <c r="C301" s="11"/>
      <c r="D301" s="11"/>
      <c r="E301" s="11"/>
      <c r="F301" s="6"/>
      <c r="G301" s="6"/>
    </row>
    <row r="302" spans="1:7" ht="18.75">
      <c r="A302" s="11"/>
      <c r="B302" s="11"/>
      <c r="C302" s="11"/>
      <c r="D302" s="11"/>
      <c r="E302" s="11"/>
      <c r="F302" s="6"/>
      <c r="G302" s="6"/>
    </row>
    <row r="303" spans="1:7" ht="18.75">
      <c r="A303" s="11"/>
      <c r="B303" s="11"/>
      <c r="C303" s="11"/>
      <c r="D303" s="11"/>
      <c r="E303" s="11"/>
      <c r="F303" s="6"/>
      <c r="G303" s="6"/>
    </row>
    <row r="304" spans="1:7" ht="18.75">
      <c r="A304" s="11"/>
      <c r="B304" s="11"/>
      <c r="C304" s="11"/>
      <c r="D304" s="11"/>
      <c r="E304" s="11"/>
      <c r="F304" s="6"/>
      <c r="G304" s="6"/>
    </row>
    <row r="305" spans="1:7" ht="18.75">
      <c r="A305" s="11"/>
      <c r="B305" s="11"/>
      <c r="C305" s="11"/>
      <c r="D305" s="11"/>
      <c r="E305" s="11"/>
      <c r="F305" s="6"/>
      <c r="G305" s="6"/>
    </row>
    <row r="306" spans="1:7" ht="18.75">
      <c r="A306" s="11"/>
      <c r="B306" s="11"/>
      <c r="C306" s="11"/>
      <c r="D306" s="11"/>
      <c r="E306" s="11"/>
      <c r="F306" s="6"/>
      <c r="G306" s="6"/>
    </row>
    <row r="307" spans="1:7" ht="18.75">
      <c r="A307" s="11"/>
      <c r="B307" s="11"/>
      <c r="C307" s="11"/>
      <c r="D307" s="11"/>
      <c r="E307" s="11"/>
      <c r="F307" s="6"/>
      <c r="G307" s="6"/>
    </row>
    <row r="308" spans="1:7" ht="18.75">
      <c r="A308" s="11"/>
      <c r="B308" s="11"/>
      <c r="C308" s="11"/>
      <c r="D308" s="11"/>
      <c r="E308" s="11"/>
      <c r="F308" s="6"/>
      <c r="G308" s="6"/>
    </row>
    <row r="309" spans="1:7" ht="18.75">
      <c r="A309" s="11"/>
      <c r="B309" s="11"/>
      <c r="C309" s="11"/>
      <c r="D309" s="11"/>
      <c r="E309" s="11"/>
      <c r="F309" s="6"/>
      <c r="G309" s="6"/>
    </row>
    <row r="310" spans="1:7" ht="18.75">
      <c r="A310" s="11"/>
      <c r="B310" s="11"/>
      <c r="C310" s="11"/>
      <c r="D310" s="11"/>
      <c r="E310" s="11"/>
      <c r="F310" s="6"/>
      <c r="G310" s="6"/>
    </row>
    <row r="311" spans="1:7" ht="18.75">
      <c r="A311" s="11"/>
      <c r="B311" s="11"/>
      <c r="C311" s="11"/>
      <c r="D311" s="11"/>
      <c r="E311" s="11"/>
      <c r="F311" s="6"/>
      <c r="G311" s="6"/>
    </row>
    <row r="312" spans="1:7" ht="18.75">
      <c r="A312" s="11"/>
      <c r="B312" s="11"/>
      <c r="C312" s="11"/>
      <c r="D312" s="11"/>
      <c r="E312" s="11"/>
      <c r="F312" s="6"/>
      <c r="G312" s="6"/>
    </row>
    <row r="313" spans="1:7" ht="18.75">
      <c r="A313" s="11"/>
      <c r="B313" s="11"/>
      <c r="C313" s="11"/>
      <c r="D313" s="11"/>
      <c r="E313" s="11"/>
      <c r="F313" s="6"/>
      <c r="G313" s="6"/>
    </row>
    <row r="314" spans="1:7" ht="18.75">
      <c r="A314" s="11"/>
      <c r="B314" s="11"/>
      <c r="C314" s="11"/>
      <c r="D314" s="11"/>
      <c r="E314" s="11"/>
      <c r="F314" s="6"/>
      <c r="G314" s="6"/>
    </row>
    <row r="315" spans="1:7" ht="18.75">
      <c r="A315" s="11"/>
      <c r="B315" s="11"/>
      <c r="C315" s="11"/>
      <c r="D315" s="11"/>
      <c r="E315" s="11"/>
      <c r="F315" s="6"/>
      <c r="G315" s="6"/>
    </row>
    <row r="316" spans="1:7" ht="18.75">
      <c r="A316" s="11"/>
      <c r="B316" s="11"/>
      <c r="C316" s="11"/>
      <c r="D316" s="11"/>
      <c r="E316" s="11"/>
      <c r="F316" s="6"/>
      <c r="G316" s="6"/>
    </row>
    <row r="317" spans="1:7" ht="18.75">
      <c r="A317" s="11"/>
      <c r="B317" s="11"/>
      <c r="C317" s="11"/>
      <c r="D317" s="11"/>
      <c r="E317" s="11"/>
      <c r="F317" s="6"/>
      <c r="G317" s="6"/>
    </row>
    <row r="318" spans="1:7" ht="18.75">
      <c r="A318" s="11"/>
      <c r="B318" s="11"/>
      <c r="C318" s="11"/>
      <c r="D318" s="11"/>
      <c r="E318" s="11"/>
      <c r="F318" s="6"/>
      <c r="G318" s="6"/>
    </row>
    <row r="319" spans="1:7" ht="18.75">
      <c r="A319" s="11"/>
      <c r="B319" s="11"/>
      <c r="C319" s="11"/>
      <c r="D319" s="11"/>
      <c r="E319" s="11"/>
      <c r="F319" s="6"/>
      <c r="G319" s="6"/>
    </row>
    <row r="320" spans="1:7" ht="18.75">
      <c r="A320" s="11"/>
      <c r="B320" s="11"/>
      <c r="C320" s="11"/>
      <c r="D320" s="11"/>
      <c r="E320" s="11"/>
      <c r="F320" s="6"/>
      <c r="G320" s="6"/>
    </row>
    <row r="321" spans="1:7" ht="18.75">
      <c r="A321" s="11"/>
      <c r="B321" s="11"/>
      <c r="C321" s="11"/>
      <c r="D321" s="11"/>
      <c r="E321" s="11"/>
      <c r="F321" s="6"/>
      <c r="G321" s="6"/>
    </row>
    <row r="322" spans="1:7" ht="18.75">
      <c r="A322" s="11"/>
      <c r="B322" s="11"/>
      <c r="C322" s="11"/>
      <c r="D322" s="11"/>
      <c r="E322" s="11"/>
      <c r="F322" s="6"/>
      <c r="G322" s="6"/>
    </row>
    <row r="323" spans="1:7" ht="18.75">
      <c r="A323" s="11"/>
      <c r="B323" s="11"/>
      <c r="C323" s="11"/>
      <c r="D323" s="11"/>
      <c r="E323" s="11"/>
      <c r="F323" s="6"/>
      <c r="G323" s="6"/>
    </row>
    <row r="324" spans="1:7" ht="18.75">
      <c r="A324" s="11"/>
      <c r="B324" s="11"/>
      <c r="C324" s="11"/>
      <c r="D324" s="11"/>
      <c r="E324" s="11"/>
      <c r="F324" s="6"/>
      <c r="G324" s="6"/>
    </row>
    <row r="325" spans="1:7" ht="18.75">
      <c r="A325" s="11"/>
      <c r="B325" s="11"/>
      <c r="C325" s="11"/>
      <c r="D325" s="11"/>
      <c r="E325" s="11"/>
      <c r="F325" s="6"/>
      <c r="G325" s="6"/>
    </row>
    <row r="326" spans="1:7" ht="18.75">
      <c r="A326" s="11"/>
      <c r="B326" s="11"/>
      <c r="C326" s="11"/>
      <c r="D326" s="11"/>
      <c r="E326" s="11"/>
      <c r="F326" s="6"/>
      <c r="G326" s="6"/>
    </row>
    <row r="327" spans="1:7" ht="18.75">
      <c r="A327" s="11"/>
      <c r="B327" s="11"/>
      <c r="C327" s="11"/>
      <c r="D327" s="11"/>
      <c r="E327" s="11"/>
      <c r="F327" s="6"/>
      <c r="G327" s="6"/>
    </row>
    <row r="328" spans="1:7" ht="18.75">
      <c r="A328" s="11"/>
      <c r="B328" s="11"/>
      <c r="C328" s="11"/>
      <c r="D328" s="11"/>
      <c r="E328" s="11"/>
      <c r="F328" s="6"/>
      <c r="G328" s="6"/>
    </row>
    <row r="329" spans="1:7" ht="18.75">
      <c r="A329" s="11"/>
      <c r="B329" s="11"/>
      <c r="C329" s="11"/>
      <c r="D329" s="11"/>
      <c r="E329" s="11"/>
      <c r="F329" s="6"/>
      <c r="G329" s="6"/>
    </row>
    <row r="330" spans="1:7" ht="18.75">
      <c r="A330" s="11"/>
      <c r="B330" s="11"/>
      <c r="C330" s="11"/>
      <c r="D330" s="11"/>
      <c r="E330" s="11"/>
      <c r="F330" s="6"/>
      <c r="G330" s="6"/>
    </row>
    <row r="331" spans="1:7" ht="18.75">
      <c r="A331" s="11"/>
      <c r="B331" s="11"/>
      <c r="C331" s="11"/>
      <c r="D331" s="11"/>
      <c r="E331" s="11"/>
      <c r="F331" s="6"/>
      <c r="G331" s="6"/>
    </row>
    <row r="332" spans="1:7" ht="18.75">
      <c r="A332" s="11"/>
      <c r="B332" s="11"/>
      <c r="C332" s="11"/>
      <c r="D332" s="11"/>
      <c r="E332" s="11"/>
      <c r="F332" s="6"/>
      <c r="G332" s="6"/>
    </row>
    <row r="333" spans="1:7" ht="18.75">
      <c r="A333" s="11"/>
      <c r="B333" s="11"/>
      <c r="C333" s="11"/>
      <c r="D333" s="11"/>
      <c r="E333" s="11"/>
      <c r="F333" s="6"/>
      <c r="G333" s="6"/>
    </row>
    <row r="334" spans="1:7" ht="18.75">
      <c r="A334" s="11"/>
      <c r="B334" s="11"/>
      <c r="C334" s="11"/>
      <c r="D334" s="11"/>
      <c r="E334" s="11"/>
      <c r="F334" s="6"/>
      <c r="G334" s="6"/>
    </row>
    <row r="335" spans="1:7" ht="18.75">
      <c r="A335" s="11"/>
      <c r="B335" s="11"/>
      <c r="C335" s="11"/>
      <c r="D335" s="11"/>
      <c r="E335" s="11"/>
      <c r="F335" s="6"/>
      <c r="G335" s="6"/>
    </row>
    <row r="336" spans="1:7" ht="18.75">
      <c r="A336" s="11"/>
      <c r="B336" s="11"/>
      <c r="C336" s="11"/>
      <c r="D336" s="11"/>
      <c r="E336" s="11"/>
      <c r="F336" s="6"/>
      <c r="G336" s="6"/>
    </row>
    <row r="337" spans="1:7" ht="18.75">
      <c r="A337" s="11"/>
      <c r="B337" s="11"/>
      <c r="C337" s="11"/>
      <c r="D337" s="11"/>
      <c r="E337" s="11"/>
      <c r="F337" s="6"/>
      <c r="G337" s="6"/>
    </row>
    <row r="338" spans="1:7" ht="18.75">
      <c r="A338" s="11"/>
      <c r="B338" s="11"/>
      <c r="C338" s="11"/>
      <c r="D338" s="11"/>
      <c r="E338" s="11"/>
      <c r="F338" s="6"/>
      <c r="G338" s="6"/>
    </row>
    <row r="339" spans="1:7" ht="18.75">
      <c r="A339" s="11"/>
      <c r="B339" s="11"/>
      <c r="C339" s="11"/>
      <c r="D339" s="11"/>
      <c r="E339" s="11"/>
      <c r="F339" s="6"/>
      <c r="G339" s="6"/>
    </row>
    <row r="340" spans="1:7" ht="18.75">
      <c r="A340" s="11"/>
      <c r="B340" s="11"/>
      <c r="C340" s="11"/>
      <c r="D340" s="11"/>
      <c r="E340" s="11"/>
      <c r="F340" s="6"/>
      <c r="G340" s="6"/>
    </row>
    <row r="341" spans="1:7" ht="18.75">
      <c r="A341" s="11"/>
      <c r="B341" s="11"/>
      <c r="C341" s="11"/>
      <c r="D341" s="11"/>
      <c r="E341" s="11"/>
      <c r="F341" s="6"/>
      <c r="G341" s="6"/>
    </row>
    <row r="342" spans="1:7" ht="18.75">
      <c r="A342" s="11"/>
      <c r="B342" s="11"/>
      <c r="C342" s="11"/>
      <c r="D342" s="11"/>
      <c r="E342" s="11"/>
      <c r="F342" s="6"/>
      <c r="G342" s="6"/>
    </row>
  </sheetData>
  <sheetProtection/>
  <mergeCells count="3">
    <mergeCell ref="A236:E236"/>
    <mergeCell ref="A7:I8"/>
    <mergeCell ref="B11:C11"/>
  </mergeCells>
  <printOptions/>
  <pageMargins left="0.984251968503937" right="0.3937007874015748" top="0.7874015748031497" bottom="0.7874015748031497" header="0.5118110236220472" footer="0.3937007874015748"/>
  <pageSetup fitToHeight="4" fitToWidth="1" horizontalDpi="600" verticalDpi="600" orientation="portrait" paperSize="9" scale="3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C12" sqref="C12"/>
    </sheetView>
  </sheetViews>
  <sheetFormatPr defaultColWidth="9.00390625" defaultRowHeight="12.75"/>
  <cols>
    <col min="1" max="1" width="42.125" style="5" customWidth="1"/>
    <col min="2" max="2" width="58.125" style="5" customWidth="1"/>
    <col min="3" max="3" width="29.25390625" style="5" customWidth="1"/>
    <col min="4" max="5" width="29.875" style="5" customWidth="1"/>
    <col min="6" max="6" width="17.25390625" style="0" customWidth="1"/>
  </cols>
  <sheetData>
    <row r="1" spans="1:5" ht="18.75">
      <c r="A1" s="6"/>
      <c r="B1" s="6"/>
      <c r="C1" s="123" t="s">
        <v>52</v>
      </c>
      <c r="D1" s="6"/>
      <c r="E1" s="6"/>
    </row>
    <row r="2" spans="1:5" ht="18.75">
      <c r="A2" s="6"/>
      <c r="B2" s="6"/>
      <c r="C2" s="123" t="s">
        <v>409</v>
      </c>
      <c r="D2" s="6"/>
      <c r="E2" s="123"/>
    </row>
    <row r="3" spans="1:5" ht="18.75">
      <c r="A3" s="6"/>
      <c r="B3" s="6"/>
      <c r="C3" s="123" t="s">
        <v>51</v>
      </c>
      <c r="D3" s="6"/>
      <c r="E3" s="123"/>
    </row>
    <row r="4" spans="1:5" ht="18.75">
      <c r="A4" s="6"/>
      <c r="B4" s="6"/>
      <c r="C4" s="123" t="s">
        <v>461</v>
      </c>
      <c r="D4" s="6"/>
      <c r="E4" s="123"/>
    </row>
    <row r="5" spans="1:5" ht="18.75">
      <c r="A5" s="6"/>
      <c r="B5" s="6"/>
      <c r="C5" s="6"/>
      <c r="D5" s="6"/>
      <c r="E5" s="123"/>
    </row>
    <row r="6" spans="1:5" ht="29.25" customHeight="1">
      <c r="A6" s="6"/>
      <c r="B6" s="6"/>
      <c r="C6" s="6"/>
      <c r="D6" s="6"/>
      <c r="E6" s="12"/>
    </row>
    <row r="7" spans="1:7" ht="57.75" customHeight="1">
      <c r="A7" s="216" t="s">
        <v>475</v>
      </c>
      <c r="B7" s="216"/>
      <c r="C7" s="216"/>
      <c r="D7" s="104"/>
      <c r="E7" s="104"/>
      <c r="F7" s="185"/>
      <c r="G7" s="184"/>
    </row>
    <row r="8" spans="1:7" ht="56.25" customHeight="1">
      <c r="A8" s="104"/>
      <c r="B8" s="104"/>
      <c r="C8" s="104"/>
      <c r="D8" s="104"/>
      <c r="E8" s="104"/>
      <c r="F8" s="185"/>
      <c r="G8" s="184"/>
    </row>
    <row r="9" spans="1:5" ht="18.75">
      <c r="A9" s="6"/>
      <c r="B9" s="6"/>
      <c r="C9" s="6"/>
      <c r="D9" s="6"/>
      <c r="E9" s="6"/>
    </row>
    <row r="10" spans="1:4" ht="18.75">
      <c r="A10" s="6"/>
      <c r="B10" s="6"/>
      <c r="C10" s="7" t="s">
        <v>12</v>
      </c>
      <c r="D10" s="6"/>
    </row>
    <row r="11" spans="1:6" ht="60.75" customHeight="1">
      <c r="A11" s="16" t="s">
        <v>411</v>
      </c>
      <c r="B11" s="16" t="s">
        <v>412</v>
      </c>
      <c r="C11" s="16" t="s">
        <v>413</v>
      </c>
      <c r="D11" s="186"/>
      <c r="E11" s="186"/>
      <c r="F11" s="186"/>
    </row>
    <row r="12" spans="1:6" ht="45" customHeight="1">
      <c r="A12" s="62" t="s">
        <v>414</v>
      </c>
      <c r="B12" s="160" t="s">
        <v>415</v>
      </c>
      <c r="C12" s="187">
        <f>1!E116-2!F238</f>
        <v>-3598.140999999996</v>
      </c>
      <c r="D12" s="188"/>
      <c r="E12" s="188"/>
      <c r="F12" s="189"/>
    </row>
    <row r="13" spans="1:6" ht="37.5" customHeight="1">
      <c r="A13" s="190"/>
      <c r="B13" s="191" t="s">
        <v>101</v>
      </c>
      <c r="C13" s="120">
        <f>C12</f>
        <v>-3598.140999999996</v>
      </c>
      <c r="D13" s="188"/>
      <c r="E13" s="188"/>
      <c r="F13" s="189"/>
    </row>
    <row r="14" spans="1:6" ht="32.25" customHeight="1">
      <c r="A14" s="192"/>
      <c r="B14" s="193"/>
      <c r="C14" s="194"/>
      <c r="D14" s="195"/>
      <c r="E14" s="195"/>
      <c r="F14" s="189"/>
    </row>
    <row r="15" spans="1:6" ht="27" customHeight="1">
      <c r="A15" s="192"/>
      <c r="B15" s="193"/>
      <c r="C15" s="196"/>
      <c r="D15" s="195"/>
      <c r="E15" s="195"/>
      <c r="F15" s="189"/>
    </row>
    <row r="16" spans="1:6" ht="37.5" customHeight="1">
      <c r="A16" s="197"/>
      <c r="B16" s="198"/>
      <c r="C16" s="199"/>
      <c r="D16" s="188"/>
      <c r="E16" s="188"/>
      <c r="F16" s="189"/>
    </row>
    <row r="17" spans="1:4" ht="18">
      <c r="A17" s="60"/>
      <c r="B17" s="60"/>
      <c r="C17" s="200"/>
      <c r="D17" s="183"/>
    </row>
    <row r="18" spans="3:4" ht="18">
      <c r="C18" s="183"/>
      <c r="D18" s="183"/>
    </row>
    <row r="19" spans="3:4" ht="18">
      <c r="C19" s="183"/>
      <c r="D19" s="183"/>
    </row>
    <row r="20" spans="3:4" ht="18">
      <c r="C20" s="183"/>
      <c r="D20" s="183"/>
    </row>
  </sheetData>
  <sheetProtection/>
  <mergeCells count="1">
    <mergeCell ref="A7:C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2017-10-11T05:56:57Z</cp:lastPrinted>
  <dcterms:created xsi:type="dcterms:W3CDTF">2005-10-25T05:33:17Z</dcterms:created>
  <dcterms:modified xsi:type="dcterms:W3CDTF">2017-10-11T05:57:42Z</dcterms:modified>
  <cp:category/>
  <cp:version/>
  <cp:contentType/>
  <cp:contentStatus/>
</cp:coreProperties>
</file>