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'Лист1'!$A$1:$T$57</definedName>
  </definedNames>
  <calcPr fullCalcOnLoad="1"/>
</workbook>
</file>

<file path=xl/sharedStrings.xml><?xml version="1.0" encoding="utf-8"?>
<sst xmlns="http://schemas.openxmlformats.org/spreadsheetml/2006/main" count="118" uniqueCount="63">
  <si>
    <t>ООО СП Правда</t>
  </si>
  <si>
    <t>ООО Шляпники</t>
  </si>
  <si>
    <t>ООО им. Ленина</t>
  </si>
  <si>
    <t>ООО УралАгро</t>
  </si>
  <si>
    <t>ООО Сухая Орда</t>
  </si>
  <si>
    <t>ООО Карьево</t>
  </si>
  <si>
    <t>ООО Агроф. Фаворит</t>
  </si>
  <si>
    <t>ООО Урал-Сельхоз</t>
  </si>
  <si>
    <t>Итого по хоз-вам</t>
  </si>
  <si>
    <t>КФХ Кутдусова ГГ</t>
  </si>
  <si>
    <t>КФХ Мардамшин ЭХ</t>
  </si>
  <si>
    <t>КФХ Генералов В.Н.</t>
  </si>
  <si>
    <t>КФХ Генералов Н.В.</t>
  </si>
  <si>
    <t>КФХ Поспелов А.Ю.</t>
  </si>
  <si>
    <t>КФХ Созин Е.В.</t>
  </si>
  <si>
    <t>Другие КФХ</t>
  </si>
  <si>
    <t>Итого по КФХ</t>
  </si>
  <si>
    <t>итого по району</t>
  </si>
  <si>
    <t>Закрытие влаги: план</t>
  </si>
  <si>
    <t>га</t>
  </si>
  <si>
    <t>факт</t>
  </si>
  <si>
    <t>%</t>
  </si>
  <si>
    <t>Работает тракторов</t>
  </si>
  <si>
    <t>шт.</t>
  </si>
  <si>
    <t>Культивация</t>
  </si>
  <si>
    <t>Дискование</t>
  </si>
  <si>
    <t xml:space="preserve">Весновспашка  </t>
  </si>
  <si>
    <t>Яровой сев всего план</t>
  </si>
  <si>
    <t xml:space="preserve">                                  факт</t>
  </si>
  <si>
    <t>%%</t>
  </si>
  <si>
    <t>Яровой сев зерновых и зернобобовых: план</t>
  </si>
  <si>
    <t>в т.ч. пшеница</t>
  </si>
  <si>
    <t>ячмень</t>
  </si>
  <si>
    <t>овес</t>
  </si>
  <si>
    <t>з/смесь</t>
  </si>
  <si>
    <t>вика/овес</t>
  </si>
  <si>
    <t>горох</t>
  </si>
  <si>
    <t>Яровой сев однолетних трав,  план</t>
  </si>
  <si>
    <t>кукуруза</t>
  </si>
  <si>
    <t>зерносмесь</t>
  </si>
  <si>
    <t>суданская трава</t>
  </si>
  <si>
    <t>горчица</t>
  </si>
  <si>
    <t>фацелия</t>
  </si>
  <si>
    <t>Посев рапса план</t>
  </si>
  <si>
    <t>Посажено картофеля план</t>
  </si>
  <si>
    <t>Посажено овощей план</t>
  </si>
  <si>
    <t>Беспокров. посев мн.трав план</t>
  </si>
  <si>
    <t>Подсев мн. тр.   план</t>
  </si>
  <si>
    <t>Подкормка озимых</t>
  </si>
  <si>
    <t>Подкормка мн. трав</t>
  </si>
  <si>
    <t>Прикатывание посевов</t>
  </si>
  <si>
    <t xml:space="preserve">Боронование  посевов </t>
  </si>
  <si>
    <t xml:space="preserve">Боронование мн. трав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</si>
  <si>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</si>
  <si>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Боронование озимых</t>
  </si>
  <si>
    <t>Протравлено семян</t>
  </si>
  <si>
    <t>тн</t>
  </si>
  <si>
    <t>Вспашка пара</t>
  </si>
  <si>
    <t>Скошено оз.ржи на з/корм</t>
  </si>
  <si>
    <t>Погибло озимых всего</t>
  </si>
  <si>
    <t xml:space="preserve">га </t>
  </si>
  <si>
    <t xml:space="preserve">Вика </t>
  </si>
  <si>
    <t>СВОДКА ПО ВЕСЕННЕ-ПОЛЕВЫМ РАБОТАМ на 22.05.2017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</si>
</sst>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name val="Times New Roman"/>
      <family val="1"/>
    </font>
    <font>
      <b/>
      <sz val="14"/>
      <name val="Arial Cyr"/>
      <family val="2"/>
    </font>
    <font>
      <b/>
      <sz val="12"/>
      <name val="Calibri"/>
      <family val="2"/>
    </font>
    <font>
      <b/>
      <sz val="14"/>
      <color indexed="56"/>
      <name val="Arial Cyr"/>
      <family val="0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3" fillId="33" borderId="0" xfId="0" applyFont="1" applyFill="1" applyAlignment="1">
      <alignment/>
    </xf>
    <xf numFmtId="0" fontId="4" fillId="34" borderId="11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/>
    </xf>
    <xf numFmtId="0" fontId="33" fillId="34" borderId="0" xfId="0" applyFont="1" applyFill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1" fontId="4" fillId="33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/>
    </xf>
    <xf numFmtId="1" fontId="4" fillId="34" borderId="11" xfId="0" applyNumberFormat="1" applyFont="1" applyFill="1" applyBorder="1" applyAlignment="1">
      <alignment horizontal="center"/>
    </xf>
    <xf numFmtId="9" fontId="8" fillId="0" borderId="12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1" fontId="4" fillId="0" borderId="11" xfId="58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60"/>
  <sheetViews>
    <sheetView tabSelected="1" zoomScale="75" zoomScaleNormal="75" zoomScaleSheetLayoutView="100" zoomScalePageLayoutView="0" workbookViewId="0" topLeftCell="D1">
      <selection activeCell="E51" sqref="E51"/>
    </sheetView>
  </sheetViews>
  <sheetFormatPr defaultColWidth="7.57421875" defaultRowHeight="21" customHeight="1"/>
  <cols>
    <col min="1" max="1" width="26.57421875" style="7" customWidth="1"/>
    <col min="2" max="2" width="5.8515625" style="7" customWidth="1"/>
    <col min="3" max="3" width="11.57421875" style="7" customWidth="1"/>
    <col min="4" max="4" width="10.7109375" style="7" customWidth="1"/>
    <col min="5" max="5" width="10.28125" style="38" customWidth="1"/>
    <col min="6" max="6" width="10.421875" style="7" customWidth="1"/>
    <col min="7" max="7" width="9.8515625" style="7" customWidth="1"/>
    <col min="8" max="8" width="9.140625" style="7" customWidth="1"/>
    <col min="9" max="9" width="9.57421875" style="7" customWidth="1"/>
    <col min="10" max="10" width="10.00390625" style="7" customWidth="1"/>
    <col min="11" max="11" width="9.140625" style="38" customWidth="1"/>
    <col min="12" max="12" width="10.57421875" style="39" customWidth="1"/>
    <col min="13" max="13" width="11.57421875" style="39" customWidth="1"/>
    <col min="14" max="14" width="11.140625" style="39" customWidth="1"/>
    <col min="15" max="15" width="10.28125" style="39" customWidth="1"/>
    <col min="16" max="16" width="8.421875" style="39" customWidth="1"/>
    <col min="17" max="17" width="8.8515625" style="39" customWidth="1"/>
    <col min="18" max="18" width="10.00390625" style="39" customWidth="1"/>
    <col min="19" max="19" width="9.7109375" style="39" customWidth="1"/>
    <col min="20" max="20" width="13.28125" style="7" customWidth="1"/>
    <col min="21" max="16384" width="7.57421875" style="7" customWidth="1"/>
  </cols>
  <sheetData>
    <row r="1" spans="1:19" ht="18.75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  <c r="M1" s="1"/>
      <c r="N1" s="1"/>
      <c r="O1" s="1"/>
      <c r="P1" s="1"/>
      <c r="Q1" s="1"/>
      <c r="R1" s="1"/>
      <c r="S1" s="6"/>
    </row>
    <row r="2" spans="1:19" ht="18">
      <c r="A2" s="8"/>
      <c r="B2" s="8"/>
      <c r="C2" s="41"/>
      <c r="D2" s="41"/>
      <c r="E2" s="8"/>
      <c r="F2" s="8"/>
      <c r="G2" s="8"/>
      <c r="H2" s="8"/>
      <c r="I2" s="8"/>
      <c r="J2" s="8"/>
      <c r="K2" s="8"/>
      <c r="L2" s="9"/>
      <c r="M2" s="10"/>
      <c r="N2" s="10"/>
      <c r="O2" s="10"/>
      <c r="P2" s="10"/>
      <c r="Q2" s="10"/>
      <c r="R2" s="10"/>
      <c r="S2" s="10"/>
    </row>
    <row r="3" spans="1:20" ht="39">
      <c r="A3" s="11"/>
      <c r="B3" s="11"/>
      <c r="C3" s="12" t="s">
        <v>0</v>
      </c>
      <c r="D3" s="12" t="s">
        <v>1</v>
      </c>
      <c r="E3" s="12" t="s">
        <v>2</v>
      </c>
      <c r="F3" s="13" t="s">
        <v>3</v>
      </c>
      <c r="G3" s="12" t="s">
        <v>4</v>
      </c>
      <c r="H3" s="12" t="s">
        <v>5</v>
      </c>
      <c r="I3" s="13" t="s">
        <v>6</v>
      </c>
      <c r="J3" s="12" t="s">
        <v>7</v>
      </c>
      <c r="K3" s="14" t="s">
        <v>8</v>
      </c>
      <c r="L3" s="12" t="s">
        <v>9</v>
      </c>
      <c r="M3" s="12" t="s">
        <v>10</v>
      </c>
      <c r="N3" s="12" t="s">
        <v>11</v>
      </c>
      <c r="O3" s="12" t="s">
        <v>12</v>
      </c>
      <c r="P3" s="12" t="s">
        <v>13</v>
      </c>
      <c r="Q3" s="12" t="s">
        <v>14</v>
      </c>
      <c r="R3" s="12" t="s">
        <v>15</v>
      </c>
      <c r="S3" s="14" t="s">
        <v>16</v>
      </c>
      <c r="T3" s="15" t="s">
        <v>17</v>
      </c>
    </row>
    <row r="4" spans="1:20" s="18" customFormat="1" ht="15.75">
      <c r="A4" s="16" t="s">
        <v>18</v>
      </c>
      <c r="B4" s="17" t="s">
        <v>19</v>
      </c>
      <c r="C4" s="17">
        <v>1850</v>
      </c>
      <c r="D4" s="17">
        <v>3200</v>
      </c>
      <c r="E4" s="17">
        <v>3853</v>
      </c>
      <c r="F4" s="17">
        <v>273</v>
      </c>
      <c r="G4" s="17">
        <v>393</v>
      </c>
      <c r="H4" s="17">
        <v>430</v>
      </c>
      <c r="I4" s="17">
        <v>400</v>
      </c>
      <c r="J4" s="17">
        <v>420</v>
      </c>
      <c r="K4" s="17">
        <f>SUM(C4:J4)</f>
        <v>10819</v>
      </c>
      <c r="L4" s="17">
        <v>350</v>
      </c>
      <c r="M4" s="17">
        <v>740</v>
      </c>
      <c r="N4" s="17">
        <v>82</v>
      </c>
      <c r="O4" s="17">
        <v>299</v>
      </c>
      <c r="P4" s="17">
        <v>220</v>
      </c>
      <c r="Q4" s="17">
        <v>300</v>
      </c>
      <c r="R4" s="17">
        <v>155</v>
      </c>
      <c r="S4" s="17">
        <f>L4+M4+N4+O4+P4+Q4+R4</f>
        <v>2146</v>
      </c>
      <c r="T4" s="17">
        <f>S4+K4</f>
        <v>12965</v>
      </c>
    </row>
    <row r="5" spans="1:20" s="21" customFormat="1" ht="15.75">
      <c r="A5" s="19" t="s">
        <v>20</v>
      </c>
      <c r="B5" s="20" t="s">
        <v>19</v>
      </c>
      <c r="C5" s="20">
        <v>1850</v>
      </c>
      <c r="D5" s="20">
        <v>2422</v>
      </c>
      <c r="E5" s="20">
        <v>3853</v>
      </c>
      <c r="F5" s="20">
        <v>273</v>
      </c>
      <c r="G5" s="20">
        <v>467</v>
      </c>
      <c r="H5" s="20">
        <v>430</v>
      </c>
      <c r="I5" s="20">
        <v>400</v>
      </c>
      <c r="J5" s="20">
        <v>420</v>
      </c>
      <c r="K5" s="20">
        <f>SUM(C5:J5)</f>
        <v>10115</v>
      </c>
      <c r="L5" s="20">
        <v>350</v>
      </c>
      <c r="M5" s="20">
        <v>740</v>
      </c>
      <c r="N5" s="20">
        <v>82</v>
      </c>
      <c r="O5" s="20">
        <v>299</v>
      </c>
      <c r="P5" s="20">
        <v>220</v>
      </c>
      <c r="Q5" s="20">
        <v>250</v>
      </c>
      <c r="R5" s="20"/>
      <c r="S5" s="20">
        <f aca="true" t="shared" si="0" ref="S5:S57">L5+M5+N5+O5+P5+Q5+R5</f>
        <v>1941</v>
      </c>
      <c r="T5" s="20">
        <f aca="true" t="shared" si="1" ref="T5:T57">S5+K5</f>
        <v>12056</v>
      </c>
    </row>
    <row r="6" spans="1:20" ht="15.75">
      <c r="A6" s="22" t="s">
        <v>21</v>
      </c>
      <c r="B6" s="23"/>
      <c r="C6" s="24">
        <f>C5/C4</f>
        <v>1</v>
      </c>
      <c r="D6" s="24">
        <f aca="true" t="shared" si="2" ref="D6:T6">D5/D4</f>
        <v>0.756875</v>
      </c>
      <c r="E6" s="24">
        <f t="shared" si="2"/>
        <v>1</v>
      </c>
      <c r="F6" s="24">
        <f t="shared" si="2"/>
        <v>1</v>
      </c>
      <c r="G6" s="24">
        <f t="shared" si="2"/>
        <v>1.188295165394402</v>
      </c>
      <c r="H6" s="24">
        <f t="shared" si="2"/>
        <v>1</v>
      </c>
      <c r="I6" s="24">
        <f t="shared" si="2"/>
        <v>1</v>
      </c>
      <c r="J6" s="24">
        <f t="shared" si="2"/>
        <v>1</v>
      </c>
      <c r="K6" s="24">
        <f t="shared" si="2"/>
        <v>0.9349292910620205</v>
      </c>
      <c r="L6" s="24">
        <f t="shared" si="2"/>
        <v>1</v>
      </c>
      <c r="M6" s="24">
        <f t="shared" si="2"/>
        <v>1</v>
      </c>
      <c r="N6" s="24">
        <f t="shared" si="2"/>
        <v>1</v>
      </c>
      <c r="O6" s="24">
        <f t="shared" si="2"/>
        <v>1</v>
      </c>
      <c r="P6" s="24">
        <f t="shared" si="2"/>
        <v>1</v>
      </c>
      <c r="Q6" s="24">
        <f t="shared" si="2"/>
        <v>0.8333333333333334</v>
      </c>
      <c r="R6" s="24">
        <f t="shared" si="2"/>
        <v>0</v>
      </c>
      <c r="S6" s="24">
        <f t="shared" si="2"/>
        <v>0.9044734389561976</v>
      </c>
      <c r="T6" s="24">
        <f t="shared" si="2"/>
        <v>0.9298881604319321</v>
      </c>
    </row>
    <row r="7" spans="1:20" ht="15.75">
      <c r="A7" s="23" t="s">
        <v>22</v>
      </c>
      <c r="B7" s="23" t="s">
        <v>23</v>
      </c>
      <c r="C7" s="25">
        <v>12</v>
      </c>
      <c r="D7" s="25">
        <v>8</v>
      </c>
      <c r="E7" s="25">
        <v>14</v>
      </c>
      <c r="F7" s="25">
        <v>2</v>
      </c>
      <c r="G7" s="25">
        <v>3</v>
      </c>
      <c r="H7" s="25">
        <v>3</v>
      </c>
      <c r="I7" s="25"/>
      <c r="J7" s="25"/>
      <c r="K7" s="23">
        <f>SUM(C7:J7)</f>
        <v>42</v>
      </c>
      <c r="L7" s="23">
        <v>3</v>
      </c>
      <c r="M7" s="23">
        <v>6</v>
      </c>
      <c r="N7" s="23">
        <v>2</v>
      </c>
      <c r="O7" s="23">
        <v>2</v>
      </c>
      <c r="P7" s="23">
        <v>1</v>
      </c>
      <c r="Q7" s="23">
        <v>2</v>
      </c>
      <c r="R7" s="23"/>
      <c r="S7" s="17">
        <f t="shared" si="0"/>
        <v>16</v>
      </c>
      <c r="T7" s="17">
        <f t="shared" si="1"/>
        <v>58</v>
      </c>
    </row>
    <row r="8" spans="1:20" ht="15.75">
      <c r="A8" s="26" t="s">
        <v>24</v>
      </c>
      <c r="B8" s="23" t="s">
        <v>19</v>
      </c>
      <c r="C8" s="25">
        <v>1777</v>
      </c>
      <c r="D8" s="25">
        <v>651</v>
      </c>
      <c r="E8" s="25">
        <v>3576</v>
      </c>
      <c r="F8" s="25">
        <v>273</v>
      </c>
      <c r="G8" s="25">
        <v>639</v>
      </c>
      <c r="H8" s="25">
        <v>375</v>
      </c>
      <c r="I8" s="25"/>
      <c r="J8" s="25">
        <v>590</v>
      </c>
      <c r="K8" s="23">
        <f>SUM(C8:J8)</f>
        <v>7881</v>
      </c>
      <c r="L8" s="23">
        <v>350</v>
      </c>
      <c r="M8" s="23">
        <v>740</v>
      </c>
      <c r="N8" s="23"/>
      <c r="O8" s="23"/>
      <c r="P8" s="23">
        <v>120</v>
      </c>
      <c r="Q8" s="23"/>
      <c r="R8" s="23"/>
      <c r="S8" s="17">
        <f t="shared" si="0"/>
        <v>1210</v>
      </c>
      <c r="T8" s="17">
        <f t="shared" si="1"/>
        <v>9091</v>
      </c>
    </row>
    <row r="9" spans="1:20" ht="15.75">
      <c r="A9" s="26" t="s">
        <v>25</v>
      </c>
      <c r="B9" s="23" t="s">
        <v>19</v>
      </c>
      <c r="C9" s="25"/>
      <c r="D9" s="25"/>
      <c r="E9" s="25"/>
      <c r="F9" s="25"/>
      <c r="G9" s="25"/>
      <c r="H9" s="25">
        <v>345</v>
      </c>
      <c r="I9" s="25">
        <v>120</v>
      </c>
      <c r="J9" s="25">
        <v>288</v>
      </c>
      <c r="K9" s="23">
        <f>SUM(C9:J9)</f>
        <v>753</v>
      </c>
      <c r="L9" s="23">
        <v>300</v>
      </c>
      <c r="M9" s="23">
        <v>480</v>
      </c>
      <c r="N9" s="23"/>
      <c r="O9" s="23"/>
      <c r="P9" s="23"/>
      <c r="Q9" s="23"/>
      <c r="R9" s="23"/>
      <c r="S9" s="17">
        <f t="shared" si="0"/>
        <v>780</v>
      </c>
      <c r="T9" s="17">
        <f t="shared" si="1"/>
        <v>1533</v>
      </c>
    </row>
    <row r="10" spans="1:21" ht="15.75">
      <c r="A10" s="26" t="s">
        <v>26</v>
      </c>
      <c r="B10" s="23" t="s">
        <v>19</v>
      </c>
      <c r="C10" s="25">
        <v>255</v>
      </c>
      <c r="D10" s="25"/>
      <c r="E10" s="25"/>
      <c r="F10" s="25"/>
      <c r="G10" s="25"/>
      <c r="H10" s="25"/>
      <c r="I10" s="25">
        <v>3</v>
      </c>
      <c r="J10" s="25"/>
      <c r="K10" s="23">
        <f>SUM(C10:J10)</f>
        <v>258</v>
      </c>
      <c r="L10" s="23"/>
      <c r="M10" s="23"/>
      <c r="N10" s="23"/>
      <c r="O10" s="23"/>
      <c r="P10" s="23"/>
      <c r="Q10" s="23"/>
      <c r="R10" s="23"/>
      <c r="S10" s="17">
        <f t="shared" si="0"/>
        <v>0</v>
      </c>
      <c r="T10" s="17">
        <f t="shared" si="1"/>
        <v>258</v>
      </c>
      <c r="U10" s="42"/>
    </row>
    <row r="11" spans="1:21" s="18" customFormat="1" ht="15.75">
      <c r="A11" s="27" t="s">
        <v>27</v>
      </c>
      <c r="B11" s="17" t="s">
        <v>19</v>
      </c>
      <c r="C11" s="28">
        <f>C14+C24+C33+C36+C39+C42</f>
        <v>3858</v>
      </c>
      <c r="D11" s="28">
        <f aca="true" t="shared" si="3" ref="D11:R11">D14+D24+D33+D36+D39+D42</f>
        <v>3200</v>
      </c>
      <c r="E11" s="28">
        <f t="shared" si="3"/>
        <v>3853</v>
      </c>
      <c r="F11" s="28">
        <f t="shared" si="3"/>
        <v>273</v>
      </c>
      <c r="G11" s="28">
        <f t="shared" si="3"/>
        <v>798</v>
      </c>
      <c r="H11" s="28">
        <f t="shared" si="3"/>
        <v>430</v>
      </c>
      <c r="I11" s="28">
        <f t="shared" si="3"/>
        <v>450</v>
      </c>
      <c r="J11" s="28">
        <f t="shared" si="3"/>
        <v>703</v>
      </c>
      <c r="K11" s="28">
        <f t="shared" si="3"/>
        <v>13565</v>
      </c>
      <c r="L11" s="28">
        <f t="shared" si="3"/>
        <v>350</v>
      </c>
      <c r="M11" s="28">
        <f t="shared" si="3"/>
        <v>781</v>
      </c>
      <c r="N11" s="28">
        <f t="shared" si="3"/>
        <v>60</v>
      </c>
      <c r="O11" s="28">
        <f t="shared" si="3"/>
        <v>299</v>
      </c>
      <c r="P11" s="28">
        <f t="shared" si="3"/>
        <v>240</v>
      </c>
      <c r="Q11" s="28">
        <f t="shared" si="3"/>
        <v>300</v>
      </c>
      <c r="R11" s="28">
        <f t="shared" si="3"/>
        <v>285</v>
      </c>
      <c r="S11" s="17">
        <f t="shared" si="0"/>
        <v>2315</v>
      </c>
      <c r="T11" s="17">
        <f t="shared" si="1"/>
        <v>15880</v>
      </c>
      <c r="U11" s="42"/>
    </row>
    <row r="12" spans="1:20" s="21" customFormat="1" ht="15.75">
      <c r="A12" s="29" t="s">
        <v>28</v>
      </c>
      <c r="B12" s="20" t="s">
        <v>19</v>
      </c>
      <c r="C12" s="30">
        <f>C15+C25+C34+C37+C40+C43</f>
        <v>1972</v>
      </c>
      <c r="D12" s="30">
        <f aca="true" t="shared" si="4" ref="D12:T12">D15+D25+D34+D37+D40+D43</f>
        <v>916</v>
      </c>
      <c r="E12" s="30">
        <f t="shared" si="4"/>
        <v>3019</v>
      </c>
      <c r="F12" s="30">
        <f t="shared" si="4"/>
        <v>150</v>
      </c>
      <c r="G12" s="30">
        <f t="shared" si="4"/>
        <v>256</v>
      </c>
      <c r="H12" s="30">
        <f t="shared" si="4"/>
        <v>346</v>
      </c>
      <c r="I12" s="30">
        <f t="shared" si="4"/>
        <v>0</v>
      </c>
      <c r="J12" s="30">
        <f t="shared" si="4"/>
        <v>495</v>
      </c>
      <c r="K12" s="30">
        <f t="shared" si="4"/>
        <v>7044</v>
      </c>
      <c r="L12" s="30">
        <f t="shared" si="4"/>
        <v>311</v>
      </c>
      <c r="M12" s="30">
        <f t="shared" si="4"/>
        <v>778</v>
      </c>
      <c r="N12" s="30">
        <f t="shared" si="4"/>
        <v>62</v>
      </c>
      <c r="O12" s="30">
        <f t="shared" si="4"/>
        <v>314</v>
      </c>
      <c r="P12" s="30">
        <f t="shared" si="4"/>
        <v>130</v>
      </c>
      <c r="Q12" s="30">
        <f t="shared" si="4"/>
        <v>150</v>
      </c>
      <c r="R12" s="30">
        <f t="shared" si="4"/>
        <v>357</v>
      </c>
      <c r="S12" s="30">
        <f t="shared" si="4"/>
        <v>2102</v>
      </c>
      <c r="T12" s="30">
        <f t="shared" si="4"/>
        <v>9146</v>
      </c>
    </row>
    <row r="13" spans="1:21" ht="15.75">
      <c r="A13" s="22" t="s">
        <v>29</v>
      </c>
      <c r="B13" s="23"/>
      <c r="C13" s="24">
        <f>C12/C11</f>
        <v>0.5111456713322965</v>
      </c>
      <c r="D13" s="24">
        <f aca="true" t="shared" si="5" ref="D13:T13">D12/D11</f>
        <v>0.28625</v>
      </c>
      <c r="E13" s="24">
        <f t="shared" si="5"/>
        <v>0.7835452893848949</v>
      </c>
      <c r="F13" s="24">
        <f t="shared" si="5"/>
        <v>0.5494505494505495</v>
      </c>
      <c r="G13" s="24">
        <f t="shared" si="5"/>
        <v>0.3208020050125313</v>
      </c>
      <c r="H13" s="24">
        <f t="shared" si="5"/>
        <v>0.8046511627906977</v>
      </c>
      <c r="I13" s="24">
        <f t="shared" si="5"/>
        <v>0</v>
      </c>
      <c r="J13" s="24">
        <f t="shared" si="5"/>
        <v>0.7041251778093883</v>
      </c>
      <c r="K13" s="24">
        <f t="shared" si="5"/>
        <v>0.5192775525248802</v>
      </c>
      <c r="L13" s="24">
        <f t="shared" si="5"/>
        <v>0.8885714285714286</v>
      </c>
      <c r="M13" s="24">
        <f t="shared" si="5"/>
        <v>0.9961587708066582</v>
      </c>
      <c r="N13" s="24">
        <f t="shared" si="5"/>
        <v>1.0333333333333334</v>
      </c>
      <c r="O13" s="24">
        <f t="shared" si="5"/>
        <v>1.0501672240802675</v>
      </c>
      <c r="P13" s="24">
        <f t="shared" si="5"/>
        <v>0.5416666666666666</v>
      </c>
      <c r="Q13" s="24">
        <f t="shared" si="5"/>
        <v>0.5</v>
      </c>
      <c r="R13" s="24">
        <f t="shared" si="5"/>
        <v>1.2526315789473683</v>
      </c>
      <c r="S13" s="24">
        <f t="shared" si="5"/>
        <v>0.9079913606911447</v>
      </c>
      <c r="T13" s="24">
        <f t="shared" si="5"/>
        <v>0.5759445843828715</v>
      </c>
      <c r="U13" s="31"/>
    </row>
    <row r="14" spans="1:20" s="18" customFormat="1" ht="31.5">
      <c r="A14" s="32" t="s">
        <v>30</v>
      </c>
      <c r="B14" s="17" t="s">
        <v>19</v>
      </c>
      <c r="C14" s="17">
        <v>2600</v>
      </c>
      <c r="D14" s="17">
        <v>2800</v>
      </c>
      <c r="E14" s="17">
        <v>2774</v>
      </c>
      <c r="F14" s="17">
        <v>273</v>
      </c>
      <c r="G14" s="17">
        <v>345</v>
      </c>
      <c r="H14" s="17">
        <v>310</v>
      </c>
      <c r="I14" s="17">
        <v>450</v>
      </c>
      <c r="J14" s="17">
        <v>550</v>
      </c>
      <c r="K14" s="17">
        <f>SUM(C14:J14)</f>
        <v>10102</v>
      </c>
      <c r="L14" s="17">
        <v>300</v>
      </c>
      <c r="M14" s="17">
        <v>739</v>
      </c>
      <c r="N14" s="17">
        <v>28</v>
      </c>
      <c r="O14" s="17">
        <v>260</v>
      </c>
      <c r="P14" s="17">
        <v>210</v>
      </c>
      <c r="Q14" s="17">
        <v>300</v>
      </c>
      <c r="R14" s="17">
        <v>50</v>
      </c>
      <c r="S14" s="17">
        <f t="shared" si="0"/>
        <v>1887</v>
      </c>
      <c r="T14" s="17">
        <f t="shared" si="1"/>
        <v>11989</v>
      </c>
    </row>
    <row r="15" spans="1:20" s="21" customFormat="1" ht="15.75">
      <c r="A15" s="19" t="s">
        <v>20</v>
      </c>
      <c r="B15" s="20" t="s">
        <v>19</v>
      </c>
      <c r="C15" s="30">
        <f>C17+C18+C19+C20+C22+C23+C21</f>
        <v>1972</v>
      </c>
      <c r="D15" s="30">
        <f aca="true" t="shared" si="6" ref="D15:T15">D17+D18+D19+D20+D22+D23+D21</f>
        <v>695</v>
      </c>
      <c r="E15" s="30">
        <f t="shared" si="6"/>
        <v>2209</v>
      </c>
      <c r="F15" s="30">
        <f t="shared" si="6"/>
        <v>150</v>
      </c>
      <c r="G15" s="30">
        <f t="shared" si="6"/>
        <v>256</v>
      </c>
      <c r="H15" s="30">
        <f t="shared" si="6"/>
        <v>310</v>
      </c>
      <c r="I15" s="30">
        <f t="shared" si="6"/>
        <v>0</v>
      </c>
      <c r="J15" s="30">
        <f t="shared" si="6"/>
        <v>462</v>
      </c>
      <c r="K15" s="30">
        <f t="shared" si="6"/>
        <v>5944</v>
      </c>
      <c r="L15" s="30">
        <f t="shared" si="6"/>
        <v>300</v>
      </c>
      <c r="M15" s="30">
        <f t="shared" si="6"/>
        <v>778</v>
      </c>
      <c r="N15" s="30">
        <f t="shared" si="6"/>
        <v>50</v>
      </c>
      <c r="O15" s="30">
        <f t="shared" si="6"/>
        <v>299</v>
      </c>
      <c r="P15" s="30">
        <f t="shared" si="6"/>
        <v>130</v>
      </c>
      <c r="Q15" s="30">
        <f t="shared" si="6"/>
        <v>150</v>
      </c>
      <c r="R15" s="30">
        <f t="shared" si="6"/>
        <v>340</v>
      </c>
      <c r="S15" s="30">
        <f t="shared" si="6"/>
        <v>2047</v>
      </c>
      <c r="T15" s="30">
        <f t="shared" si="6"/>
        <v>7991</v>
      </c>
    </row>
    <row r="16" spans="1:20" ht="15.75">
      <c r="A16" s="23" t="s">
        <v>21</v>
      </c>
      <c r="B16" s="23"/>
      <c r="C16" s="24">
        <f>C15/C14</f>
        <v>0.7584615384615384</v>
      </c>
      <c r="D16" s="24">
        <f aca="true" t="shared" si="7" ref="D16:T16">D15/D14</f>
        <v>0.24821428571428572</v>
      </c>
      <c r="E16" s="24">
        <f t="shared" si="7"/>
        <v>0.7963229992790195</v>
      </c>
      <c r="F16" s="24">
        <f t="shared" si="7"/>
        <v>0.5494505494505495</v>
      </c>
      <c r="G16" s="24">
        <f t="shared" si="7"/>
        <v>0.7420289855072464</v>
      </c>
      <c r="H16" s="24">
        <f t="shared" si="7"/>
        <v>1</v>
      </c>
      <c r="I16" s="24">
        <f t="shared" si="7"/>
        <v>0</v>
      </c>
      <c r="J16" s="24">
        <f t="shared" si="7"/>
        <v>0.84</v>
      </c>
      <c r="K16" s="24">
        <f t="shared" si="7"/>
        <v>0.5883983369629776</v>
      </c>
      <c r="L16" s="24">
        <f t="shared" si="7"/>
        <v>1</v>
      </c>
      <c r="M16" s="24">
        <f t="shared" si="7"/>
        <v>1.0527740189445196</v>
      </c>
      <c r="N16" s="24">
        <f t="shared" si="7"/>
        <v>1.7857142857142858</v>
      </c>
      <c r="O16" s="24">
        <f t="shared" si="7"/>
        <v>1.15</v>
      </c>
      <c r="P16" s="24">
        <f t="shared" si="7"/>
        <v>0.6190476190476191</v>
      </c>
      <c r="Q16" s="24">
        <f t="shared" si="7"/>
        <v>0.5</v>
      </c>
      <c r="R16" s="24">
        <f t="shared" si="7"/>
        <v>6.8</v>
      </c>
      <c r="S16" s="24">
        <f t="shared" si="7"/>
        <v>1.084790673025967</v>
      </c>
      <c r="T16" s="24">
        <f t="shared" si="7"/>
        <v>0.6665276503461507</v>
      </c>
    </row>
    <row r="17" spans="1:20" ht="15.75">
      <c r="A17" s="22" t="s">
        <v>31</v>
      </c>
      <c r="B17" s="23" t="s">
        <v>19</v>
      </c>
      <c r="C17" s="25">
        <v>1207</v>
      </c>
      <c r="D17" s="25">
        <v>27</v>
      </c>
      <c r="E17" s="25">
        <v>1293</v>
      </c>
      <c r="F17" s="25">
        <v>150</v>
      </c>
      <c r="G17" s="25"/>
      <c r="H17" s="25">
        <v>250</v>
      </c>
      <c r="I17" s="25"/>
      <c r="J17" s="25">
        <v>294</v>
      </c>
      <c r="K17" s="23">
        <f aca="true" t="shared" si="8" ref="K17:K24">SUM(C17:J17)</f>
        <v>3221</v>
      </c>
      <c r="L17" s="23">
        <v>195</v>
      </c>
      <c r="M17" s="23">
        <v>314</v>
      </c>
      <c r="N17" s="23">
        <v>50</v>
      </c>
      <c r="O17" s="23">
        <v>299</v>
      </c>
      <c r="P17" s="23">
        <v>130</v>
      </c>
      <c r="Q17" s="23">
        <v>150</v>
      </c>
      <c r="R17" s="23">
        <v>290</v>
      </c>
      <c r="S17" s="17">
        <f t="shared" si="0"/>
        <v>1428</v>
      </c>
      <c r="T17" s="17">
        <f t="shared" si="1"/>
        <v>4649</v>
      </c>
    </row>
    <row r="18" spans="1:20" ht="15.75">
      <c r="A18" s="22" t="s">
        <v>32</v>
      </c>
      <c r="B18" s="23" t="s">
        <v>19</v>
      </c>
      <c r="C18" s="25">
        <v>765</v>
      </c>
      <c r="D18" s="25">
        <v>596</v>
      </c>
      <c r="E18" s="25">
        <v>761</v>
      </c>
      <c r="F18" s="25"/>
      <c r="G18" s="25">
        <v>10</v>
      </c>
      <c r="H18" s="25">
        <v>60</v>
      </c>
      <c r="I18" s="25"/>
      <c r="J18" s="25">
        <v>20</v>
      </c>
      <c r="K18" s="23">
        <f t="shared" si="8"/>
        <v>2212</v>
      </c>
      <c r="L18" s="23">
        <v>105</v>
      </c>
      <c r="M18" s="23">
        <v>183</v>
      </c>
      <c r="N18" s="23"/>
      <c r="O18" s="23"/>
      <c r="P18" s="23"/>
      <c r="Q18" s="23"/>
      <c r="R18" s="23">
        <v>50</v>
      </c>
      <c r="S18" s="17">
        <f t="shared" si="0"/>
        <v>338</v>
      </c>
      <c r="T18" s="17">
        <f t="shared" si="1"/>
        <v>2550</v>
      </c>
    </row>
    <row r="19" spans="1:20" ht="15.75">
      <c r="A19" s="22" t="s">
        <v>33</v>
      </c>
      <c r="B19" s="23" t="s">
        <v>19</v>
      </c>
      <c r="C19" s="25"/>
      <c r="D19" s="25">
        <v>72</v>
      </c>
      <c r="E19" s="25">
        <v>155</v>
      </c>
      <c r="F19" s="25"/>
      <c r="G19" s="25">
        <v>78</v>
      </c>
      <c r="H19" s="25"/>
      <c r="I19" s="25"/>
      <c r="J19" s="25">
        <v>148</v>
      </c>
      <c r="K19" s="23">
        <f t="shared" si="8"/>
        <v>453</v>
      </c>
      <c r="L19" s="23"/>
      <c r="M19" s="23">
        <v>222</v>
      </c>
      <c r="N19" s="23"/>
      <c r="O19" s="23"/>
      <c r="P19" s="23"/>
      <c r="Q19" s="23"/>
      <c r="R19" s="23"/>
      <c r="S19" s="17">
        <f t="shared" si="0"/>
        <v>222</v>
      </c>
      <c r="T19" s="17">
        <f t="shared" si="1"/>
        <v>675</v>
      </c>
    </row>
    <row r="20" spans="1:20" ht="15.75">
      <c r="A20" s="22" t="s">
        <v>34</v>
      </c>
      <c r="B20" s="23" t="s">
        <v>19</v>
      </c>
      <c r="C20" s="25"/>
      <c r="D20" s="25"/>
      <c r="E20" s="25"/>
      <c r="F20" s="25"/>
      <c r="G20" s="25"/>
      <c r="H20" s="25"/>
      <c r="I20" s="25"/>
      <c r="J20" s="25"/>
      <c r="K20" s="23">
        <f t="shared" si="8"/>
        <v>0</v>
      </c>
      <c r="L20" s="23"/>
      <c r="M20" s="23"/>
      <c r="N20" s="23"/>
      <c r="O20" s="23"/>
      <c r="P20" s="23"/>
      <c r="Q20" s="23"/>
      <c r="R20" s="23"/>
      <c r="S20" s="17">
        <f t="shared" si="0"/>
        <v>0</v>
      </c>
      <c r="T20" s="17">
        <f t="shared" si="1"/>
        <v>0</v>
      </c>
    </row>
    <row r="21" spans="1:20" ht="15.75">
      <c r="A21" s="22" t="s">
        <v>61</v>
      </c>
      <c r="B21" s="23"/>
      <c r="C21" s="25"/>
      <c r="D21" s="25"/>
      <c r="E21" s="25"/>
      <c r="F21" s="25"/>
      <c r="G21" s="25">
        <v>110</v>
      </c>
      <c r="H21" s="25"/>
      <c r="I21" s="25"/>
      <c r="J21" s="25"/>
      <c r="K21" s="23"/>
      <c r="L21" s="23"/>
      <c r="M21" s="23"/>
      <c r="N21" s="23"/>
      <c r="O21" s="23"/>
      <c r="P21" s="23"/>
      <c r="Q21" s="23"/>
      <c r="R21" s="23"/>
      <c r="S21" s="17"/>
      <c r="T21" s="17"/>
    </row>
    <row r="22" spans="1:20" ht="15.75">
      <c r="A22" s="22" t="s">
        <v>35</v>
      </c>
      <c r="B22" s="23" t="s">
        <v>19</v>
      </c>
      <c r="C22" s="25"/>
      <c r="D22" s="25"/>
      <c r="E22" s="25"/>
      <c r="F22" s="25"/>
      <c r="G22" s="25">
        <v>18</v>
      </c>
      <c r="H22" s="25"/>
      <c r="I22" s="25"/>
      <c r="J22" s="25"/>
      <c r="K22" s="23">
        <f t="shared" si="8"/>
        <v>18</v>
      </c>
      <c r="L22" s="23"/>
      <c r="M22" s="23">
        <v>29</v>
      </c>
      <c r="N22" s="23"/>
      <c r="O22" s="23"/>
      <c r="P22" s="23"/>
      <c r="Q22" s="23"/>
      <c r="R22" s="23"/>
      <c r="S22" s="17">
        <f t="shared" si="0"/>
        <v>29</v>
      </c>
      <c r="T22" s="17">
        <f t="shared" si="1"/>
        <v>47</v>
      </c>
    </row>
    <row r="23" spans="1:20" ht="15.75">
      <c r="A23" s="22" t="s">
        <v>36</v>
      </c>
      <c r="B23" s="23" t="s">
        <v>19</v>
      </c>
      <c r="C23" s="25"/>
      <c r="D23" s="25"/>
      <c r="E23" s="25"/>
      <c r="F23" s="25"/>
      <c r="G23" s="25">
        <v>40</v>
      </c>
      <c r="H23" s="25"/>
      <c r="I23" s="25"/>
      <c r="J23" s="25"/>
      <c r="K23" s="23">
        <f t="shared" si="8"/>
        <v>40</v>
      </c>
      <c r="L23" s="23"/>
      <c r="M23" s="23">
        <v>30</v>
      </c>
      <c r="N23" s="23"/>
      <c r="O23" s="23"/>
      <c r="P23" s="23"/>
      <c r="Q23" s="23"/>
      <c r="R23" s="23"/>
      <c r="S23" s="17">
        <f t="shared" si="0"/>
        <v>30</v>
      </c>
      <c r="T23" s="17">
        <f t="shared" si="1"/>
        <v>70</v>
      </c>
    </row>
    <row r="24" spans="1:20" s="18" customFormat="1" ht="31.5">
      <c r="A24" s="33" t="s">
        <v>37</v>
      </c>
      <c r="B24" s="17" t="s">
        <v>19</v>
      </c>
      <c r="C24" s="17">
        <v>1258</v>
      </c>
      <c r="D24" s="17">
        <v>400</v>
      </c>
      <c r="E24" s="17">
        <v>840</v>
      </c>
      <c r="F24" s="17">
        <v>0</v>
      </c>
      <c r="G24" s="17">
        <v>191</v>
      </c>
      <c r="H24" s="17">
        <v>0</v>
      </c>
      <c r="I24" s="17">
        <v>0</v>
      </c>
      <c r="J24" s="17">
        <v>153</v>
      </c>
      <c r="K24" s="17">
        <f t="shared" si="8"/>
        <v>2842</v>
      </c>
      <c r="L24" s="17">
        <v>0</v>
      </c>
      <c r="M24" s="17"/>
      <c r="N24" s="17">
        <v>22</v>
      </c>
      <c r="O24" s="17"/>
      <c r="P24" s="17">
        <v>30</v>
      </c>
      <c r="Q24" s="17"/>
      <c r="R24" s="17">
        <v>30</v>
      </c>
      <c r="S24" s="17">
        <f t="shared" si="0"/>
        <v>82</v>
      </c>
      <c r="T24" s="17">
        <f t="shared" si="1"/>
        <v>2924</v>
      </c>
    </row>
    <row r="25" spans="1:20" s="21" customFormat="1" ht="15.75">
      <c r="A25" s="19" t="s">
        <v>20</v>
      </c>
      <c r="B25" s="20" t="s">
        <v>19</v>
      </c>
      <c r="C25" s="20">
        <f>C27+C28+C29+C30+C31+C32</f>
        <v>0</v>
      </c>
      <c r="D25" s="20">
        <f aca="true" t="shared" si="9" ref="D25:R25">D27+D28+D29+D30+D31+D32</f>
        <v>221</v>
      </c>
      <c r="E25" s="20">
        <f>E27+E28+E29+E30+E31+E32</f>
        <v>571</v>
      </c>
      <c r="F25" s="20">
        <f t="shared" si="9"/>
        <v>0</v>
      </c>
      <c r="G25" s="20">
        <f t="shared" si="9"/>
        <v>0</v>
      </c>
      <c r="H25" s="20">
        <f t="shared" si="9"/>
        <v>0</v>
      </c>
      <c r="I25" s="20">
        <f t="shared" si="9"/>
        <v>0</v>
      </c>
      <c r="J25" s="20">
        <f t="shared" si="9"/>
        <v>33</v>
      </c>
      <c r="K25" s="20">
        <f>K27+K28+K29+K30+K31+K32</f>
        <v>825</v>
      </c>
      <c r="L25" s="20">
        <f t="shared" si="9"/>
        <v>0</v>
      </c>
      <c r="M25" s="20">
        <f>M31+M32</f>
        <v>0</v>
      </c>
      <c r="N25" s="20">
        <f t="shared" si="9"/>
        <v>12</v>
      </c>
      <c r="O25" s="20">
        <f t="shared" si="9"/>
        <v>0</v>
      </c>
      <c r="P25" s="20">
        <f t="shared" si="9"/>
        <v>0</v>
      </c>
      <c r="Q25" s="20">
        <f t="shared" si="9"/>
        <v>0</v>
      </c>
      <c r="R25" s="20">
        <f t="shared" si="9"/>
        <v>0</v>
      </c>
      <c r="S25" s="20">
        <f t="shared" si="0"/>
        <v>12</v>
      </c>
      <c r="T25" s="20">
        <f t="shared" si="1"/>
        <v>837</v>
      </c>
    </row>
    <row r="26" spans="1:20" ht="15.75">
      <c r="A26" s="23" t="s">
        <v>21</v>
      </c>
      <c r="B26" s="23"/>
      <c r="C26" s="24">
        <f aca="true" t="shared" si="10" ref="C26:R26">C25/C24</f>
        <v>0</v>
      </c>
      <c r="D26" s="24">
        <f t="shared" si="10"/>
        <v>0.5525</v>
      </c>
      <c r="E26" s="24">
        <f t="shared" si="10"/>
        <v>0.6797619047619048</v>
      </c>
      <c r="F26" s="24" t="e">
        <f t="shared" si="10"/>
        <v>#DIV/0!</v>
      </c>
      <c r="G26" s="24">
        <f t="shared" si="10"/>
        <v>0</v>
      </c>
      <c r="H26" s="24" t="e">
        <f t="shared" si="10"/>
        <v>#DIV/0!</v>
      </c>
      <c r="I26" s="24" t="e">
        <f t="shared" si="10"/>
        <v>#DIV/0!</v>
      </c>
      <c r="J26" s="24">
        <f t="shared" si="10"/>
        <v>0.21568627450980393</v>
      </c>
      <c r="K26" s="24">
        <f t="shared" si="10"/>
        <v>0.2902885292047854</v>
      </c>
      <c r="L26" s="24" t="e">
        <f t="shared" si="10"/>
        <v>#DIV/0!</v>
      </c>
      <c r="M26" s="24" t="e">
        <f t="shared" si="10"/>
        <v>#DIV/0!</v>
      </c>
      <c r="N26" s="24">
        <f t="shared" si="10"/>
        <v>0.5454545454545454</v>
      </c>
      <c r="O26" s="24" t="e">
        <f t="shared" si="10"/>
        <v>#DIV/0!</v>
      </c>
      <c r="P26" s="24">
        <f t="shared" si="10"/>
        <v>0</v>
      </c>
      <c r="Q26" s="24" t="e">
        <f t="shared" si="10"/>
        <v>#DIV/0!</v>
      </c>
      <c r="R26" s="24">
        <f t="shared" si="10"/>
        <v>0</v>
      </c>
      <c r="S26" s="17" t="e">
        <f t="shared" si="0"/>
        <v>#DIV/0!</v>
      </c>
      <c r="T26" s="17" t="e">
        <f t="shared" si="1"/>
        <v>#DIV/0!</v>
      </c>
    </row>
    <row r="27" spans="1:20" ht="15.75">
      <c r="A27" s="22" t="s">
        <v>38</v>
      </c>
      <c r="B27" s="23" t="s">
        <v>19</v>
      </c>
      <c r="C27" s="23"/>
      <c r="D27" s="23"/>
      <c r="E27" s="23"/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f aca="true" t="shared" si="11" ref="K27:K57">SUM(C27:J27)</f>
        <v>0</v>
      </c>
      <c r="L27" s="23"/>
      <c r="M27" s="23"/>
      <c r="N27" s="23"/>
      <c r="O27" s="23"/>
      <c r="P27" s="23"/>
      <c r="Q27" s="23"/>
      <c r="R27" s="23"/>
      <c r="S27" s="17">
        <f t="shared" si="0"/>
        <v>0</v>
      </c>
      <c r="T27" s="17">
        <f t="shared" si="1"/>
        <v>0</v>
      </c>
    </row>
    <row r="28" spans="1:20" ht="15.75">
      <c r="A28" s="22" t="s">
        <v>36</v>
      </c>
      <c r="B28" s="23" t="s">
        <v>19</v>
      </c>
      <c r="C28" s="23"/>
      <c r="D28" s="23"/>
      <c r="E28" s="23"/>
      <c r="F28" s="23"/>
      <c r="G28" s="23"/>
      <c r="H28" s="23"/>
      <c r="I28" s="23"/>
      <c r="J28" s="23"/>
      <c r="K28" s="23">
        <f t="shared" si="11"/>
        <v>0</v>
      </c>
      <c r="L28" s="23"/>
      <c r="M28" s="23">
        <v>32</v>
      </c>
      <c r="N28" s="23"/>
      <c r="O28" s="23"/>
      <c r="P28" s="23"/>
      <c r="Q28" s="23"/>
      <c r="R28" s="23"/>
      <c r="S28" s="17">
        <f t="shared" si="0"/>
        <v>32</v>
      </c>
      <c r="T28" s="17">
        <f t="shared" si="1"/>
        <v>32</v>
      </c>
    </row>
    <row r="29" spans="1:20" ht="15.75">
      <c r="A29" s="22" t="s">
        <v>39</v>
      </c>
      <c r="B29" s="23" t="s">
        <v>19</v>
      </c>
      <c r="C29" s="23"/>
      <c r="D29" s="23">
        <v>221</v>
      </c>
      <c r="E29" s="23">
        <v>571</v>
      </c>
      <c r="F29" s="23"/>
      <c r="G29" s="23"/>
      <c r="H29" s="23"/>
      <c r="I29" s="23"/>
      <c r="J29" s="23">
        <v>33</v>
      </c>
      <c r="K29" s="23">
        <f t="shared" si="11"/>
        <v>825</v>
      </c>
      <c r="L29" s="23"/>
      <c r="M29" s="23"/>
      <c r="N29" s="23"/>
      <c r="O29" s="23"/>
      <c r="P29" s="23"/>
      <c r="Q29" s="23"/>
      <c r="R29" s="23"/>
      <c r="S29" s="17">
        <f t="shared" si="0"/>
        <v>0</v>
      </c>
      <c r="T29" s="17">
        <f t="shared" si="1"/>
        <v>825</v>
      </c>
    </row>
    <row r="30" spans="1:20" ht="15.75">
      <c r="A30" s="22" t="s">
        <v>40</v>
      </c>
      <c r="B30" s="23" t="s">
        <v>19</v>
      </c>
      <c r="C30" s="23"/>
      <c r="D30" s="23"/>
      <c r="E30" s="23"/>
      <c r="F30" s="23"/>
      <c r="G30" s="23"/>
      <c r="H30" s="23"/>
      <c r="I30" s="23"/>
      <c r="J30" s="23"/>
      <c r="K30" s="23">
        <f t="shared" si="11"/>
        <v>0</v>
      </c>
      <c r="L30" s="23"/>
      <c r="M30" s="23"/>
      <c r="N30" s="23"/>
      <c r="O30" s="23"/>
      <c r="P30" s="23"/>
      <c r="Q30" s="23"/>
      <c r="R30" s="23"/>
      <c r="S30" s="17">
        <f t="shared" si="0"/>
        <v>0</v>
      </c>
      <c r="T30" s="17">
        <f t="shared" si="1"/>
        <v>0</v>
      </c>
    </row>
    <row r="31" spans="1:20" ht="15.75">
      <c r="A31" s="22" t="s">
        <v>41</v>
      </c>
      <c r="B31" s="23" t="s">
        <v>19</v>
      </c>
      <c r="C31" s="23"/>
      <c r="D31" s="23"/>
      <c r="E31" s="23"/>
      <c r="F31" s="23"/>
      <c r="G31" s="23"/>
      <c r="H31" s="23"/>
      <c r="I31" s="23"/>
      <c r="J31" s="23"/>
      <c r="K31" s="23">
        <f t="shared" si="11"/>
        <v>0</v>
      </c>
      <c r="L31" s="23"/>
      <c r="M31" s="23"/>
      <c r="N31" s="23"/>
      <c r="O31" s="23"/>
      <c r="P31" s="23"/>
      <c r="Q31" s="23"/>
      <c r="R31" s="23"/>
      <c r="S31" s="17">
        <f t="shared" si="0"/>
        <v>0</v>
      </c>
      <c r="T31" s="17">
        <f t="shared" si="1"/>
        <v>0</v>
      </c>
    </row>
    <row r="32" spans="1:20" ht="15.75">
      <c r="A32" s="22" t="s">
        <v>42</v>
      </c>
      <c r="B32" s="23" t="s">
        <v>19</v>
      </c>
      <c r="C32" s="23"/>
      <c r="D32" s="23"/>
      <c r="E32" s="23"/>
      <c r="F32" s="23"/>
      <c r="G32" s="23"/>
      <c r="H32" s="23"/>
      <c r="I32" s="23"/>
      <c r="J32" s="23"/>
      <c r="K32" s="23">
        <f t="shared" si="11"/>
        <v>0</v>
      </c>
      <c r="L32" s="23"/>
      <c r="M32" s="23"/>
      <c r="N32" s="23">
        <v>12</v>
      </c>
      <c r="O32" s="23"/>
      <c r="P32" s="23"/>
      <c r="Q32" s="23"/>
      <c r="R32" s="23"/>
      <c r="S32" s="17">
        <f t="shared" si="0"/>
        <v>12</v>
      </c>
      <c r="T32" s="17">
        <f t="shared" si="1"/>
        <v>12</v>
      </c>
    </row>
    <row r="33" spans="1:20" s="18" customFormat="1" ht="15.75">
      <c r="A33" s="27" t="s">
        <v>43</v>
      </c>
      <c r="B33" s="23" t="s">
        <v>19</v>
      </c>
      <c r="C33" s="17">
        <v>0</v>
      </c>
      <c r="D33" s="17">
        <v>0</v>
      </c>
      <c r="E33" s="17">
        <v>239</v>
      </c>
      <c r="F33" s="17">
        <v>0</v>
      </c>
      <c r="G33" s="17">
        <v>102</v>
      </c>
      <c r="H33" s="17">
        <v>0</v>
      </c>
      <c r="I33" s="17">
        <v>0</v>
      </c>
      <c r="J33" s="17">
        <v>0</v>
      </c>
      <c r="K33" s="17">
        <f>SUM(C33:J33)</f>
        <v>341</v>
      </c>
      <c r="L33" s="17">
        <v>0</v>
      </c>
      <c r="M33" s="17"/>
      <c r="N33" s="17"/>
      <c r="O33" s="17"/>
      <c r="P33" s="17"/>
      <c r="Q33" s="17"/>
      <c r="R33" s="17">
        <v>0</v>
      </c>
      <c r="S33" s="17">
        <f t="shared" si="0"/>
        <v>0</v>
      </c>
      <c r="T33" s="17">
        <f t="shared" si="1"/>
        <v>341</v>
      </c>
    </row>
    <row r="34" spans="1:20" s="21" customFormat="1" ht="15.75">
      <c r="A34" s="19" t="s">
        <v>20</v>
      </c>
      <c r="B34" s="20" t="s">
        <v>19</v>
      </c>
      <c r="C34" s="20"/>
      <c r="D34" s="20"/>
      <c r="E34" s="20">
        <v>239</v>
      </c>
      <c r="F34" s="20"/>
      <c r="G34" s="20"/>
      <c r="H34" s="20"/>
      <c r="I34" s="20"/>
      <c r="J34" s="20"/>
      <c r="K34" s="20">
        <f aca="true" t="shared" si="12" ref="K34:K46">SUM(C34:J34)</f>
        <v>239</v>
      </c>
      <c r="L34" s="20"/>
      <c r="M34" s="20"/>
      <c r="N34" s="20"/>
      <c r="O34" s="20"/>
      <c r="P34" s="20"/>
      <c r="Q34" s="20"/>
      <c r="R34" s="20"/>
      <c r="S34" s="20">
        <f t="shared" si="0"/>
        <v>0</v>
      </c>
      <c r="T34" s="20">
        <f t="shared" si="1"/>
        <v>239</v>
      </c>
    </row>
    <row r="35" spans="1:20" ht="15.75">
      <c r="A35" s="22" t="s">
        <v>21</v>
      </c>
      <c r="B35" s="23"/>
      <c r="C35" s="24" t="e">
        <f>C34/C33</f>
        <v>#DIV/0!</v>
      </c>
      <c r="D35" s="24" t="e">
        <f aca="true" t="shared" si="13" ref="D35:T35">D34/D33</f>
        <v>#DIV/0!</v>
      </c>
      <c r="E35" s="24">
        <f t="shared" si="13"/>
        <v>1</v>
      </c>
      <c r="F35" s="24" t="e">
        <f t="shared" si="13"/>
        <v>#DIV/0!</v>
      </c>
      <c r="G35" s="24">
        <f t="shared" si="13"/>
        <v>0</v>
      </c>
      <c r="H35" s="24" t="e">
        <f t="shared" si="13"/>
        <v>#DIV/0!</v>
      </c>
      <c r="I35" s="24" t="e">
        <f t="shared" si="13"/>
        <v>#DIV/0!</v>
      </c>
      <c r="J35" s="24" t="e">
        <f t="shared" si="13"/>
        <v>#DIV/0!</v>
      </c>
      <c r="K35" s="24">
        <f t="shared" si="13"/>
        <v>0.7008797653958945</v>
      </c>
      <c r="L35" s="24" t="e">
        <f t="shared" si="13"/>
        <v>#DIV/0!</v>
      </c>
      <c r="M35" s="24" t="e">
        <f t="shared" si="13"/>
        <v>#DIV/0!</v>
      </c>
      <c r="N35" s="24" t="e">
        <f t="shared" si="13"/>
        <v>#DIV/0!</v>
      </c>
      <c r="O35" s="24" t="e">
        <f t="shared" si="13"/>
        <v>#DIV/0!</v>
      </c>
      <c r="P35" s="24" t="e">
        <f t="shared" si="13"/>
        <v>#DIV/0!</v>
      </c>
      <c r="Q35" s="24" t="e">
        <f t="shared" si="13"/>
        <v>#DIV/0!</v>
      </c>
      <c r="R35" s="24" t="e">
        <f t="shared" si="13"/>
        <v>#DIV/0!</v>
      </c>
      <c r="S35" s="24" t="e">
        <f t="shared" si="13"/>
        <v>#DIV/0!</v>
      </c>
      <c r="T35" s="24">
        <f t="shared" si="13"/>
        <v>0.7008797653958945</v>
      </c>
    </row>
    <row r="36" spans="1:20" s="18" customFormat="1" ht="15.75">
      <c r="A36" s="27" t="s">
        <v>44</v>
      </c>
      <c r="B36" s="23" t="s">
        <v>19</v>
      </c>
      <c r="C36" s="17"/>
      <c r="D36" s="17"/>
      <c r="E36" s="17"/>
      <c r="F36" s="17">
        <v>0</v>
      </c>
      <c r="G36" s="17"/>
      <c r="H36" s="17">
        <v>100</v>
      </c>
      <c r="I36" s="17">
        <v>0</v>
      </c>
      <c r="J36" s="17"/>
      <c r="K36" s="17">
        <f t="shared" si="12"/>
        <v>100</v>
      </c>
      <c r="L36" s="17">
        <v>0</v>
      </c>
      <c r="M36" s="17">
        <v>42</v>
      </c>
      <c r="N36" s="17">
        <v>0</v>
      </c>
      <c r="O36" s="17">
        <v>32</v>
      </c>
      <c r="P36" s="17"/>
      <c r="Q36" s="17"/>
      <c r="R36" s="17">
        <v>105</v>
      </c>
      <c r="S36" s="17">
        <f t="shared" si="0"/>
        <v>179</v>
      </c>
      <c r="T36" s="17">
        <f t="shared" si="1"/>
        <v>279</v>
      </c>
    </row>
    <row r="37" spans="1:20" s="21" customFormat="1" ht="15.75">
      <c r="A37" s="19" t="s">
        <v>20</v>
      </c>
      <c r="B37" s="20" t="s">
        <v>19</v>
      </c>
      <c r="C37" s="20"/>
      <c r="D37" s="20"/>
      <c r="E37" s="20"/>
      <c r="F37" s="20"/>
      <c r="G37" s="20"/>
      <c r="H37" s="20">
        <v>16</v>
      </c>
      <c r="I37" s="20"/>
      <c r="J37" s="20"/>
      <c r="K37" s="20">
        <f t="shared" si="12"/>
        <v>16</v>
      </c>
      <c r="L37" s="20"/>
      <c r="M37" s="20"/>
      <c r="N37" s="20"/>
      <c r="O37" s="20">
        <v>10</v>
      </c>
      <c r="P37" s="20"/>
      <c r="Q37" s="20"/>
      <c r="R37" s="20">
        <v>15</v>
      </c>
      <c r="S37" s="20">
        <f t="shared" si="0"/>
        <v>25</v>
      </c>
      <c r="T37" s="20">
        <f t="shared" si="1"/>
        <v>41</v>
      </c>
    </row>
    <row r="38" spans="1:20" ht="15.75">
      <c r="A38" s="22" t="s">
        <v>21</v>
      </c>
      <c r="B38" s="23"/>
      <c r="C38" s="24" t="e">
        <f>C37/C36</f>
        <v>#DIV/0!</v>
      </c>
      <c r="D38" s="24" t="e">
        <f aca="true" t="shared" si="14" ref="D38:T38">D37/D36</f>
        <v>#DIV/0!</v>
      </c>
      <c r="E38" s="24" t="e">
        <f t="shared" si="14"/>
        <v>#DIV/0!</v>
      </c>
      <c r="F38" s="24" t="e">
        <f t="shared" si="14"/>
        <v>#DIV/0!</v>
      </c>
      <c r="G38" s="24" t="e">
        <f t="shared" si="14"/>
        <v>#DIV/0!</v>
      </c>
      <c r="H38" s="24">
        <f t="shared" si="14"/>
        <v>0.16</v>
      </c>
      <c r="I38" s="24" t="e">
        <f t="shared" si="14"/>
        <v>#DIV/0!</v>
      </c>
      <c r="J38" s="24" t="e">
        <f t="shared" si="14"/>
        <v>#DIV/0!</v>
      </c>
      <c r="K38" s="24">
        <f t="shared" si="14"/>
        <v>0.16</v>
      </c>
      <c r="L38" s="24" t="e">
        <f t="shared" si="14"/>
        <v>#DIV/0!</v>
      </c>
      <c r="M38" s="24">
        <f t="shared" si="14"/>
        <v>0</v>
      </c>
      <c r="N38" s="24" t="e">
        <f t="shared" si="14"/>
        <v>#DIV/0!</v>
      </c>
      <c r="O38" s="24">
        <f t="shared" si="14"/>
        <v>0.3125</v>
      </c>
      <c r="P38" s="24" t="e">
        <f t="shared" si="14"/>
        <v>#DIV/0!</v>
      </c>
      <c r="Q38" s="24" t="e">
        <f t="shared" si="14"/>
        <v>#DIV/0!</v>
      </c>
      <c r="R38" s="24">
        <f t="shared" si="14"/>
        <v>0.14285714285714285</v>
      </c>
      <c r="S38" s="24">
        <f t="shared" si="14"/>
        <v>0.13966480446927373</v>
      </c>
      <c r="T38" s="24">
        <f t="shared" si="14"/>
        <v>0.14695340501792115</v>
      </c>
    </row>
    <row r="39" spans="1:20" s="18" customFormat="1" ht="15.75">
      <c r="A39" s="16" t="s">
        <v>45</v>
      </c>
      <c r="B39" s="23" t="s">
        <v>19</v>
      </c>
      <c r="C39" s="17"/>
      <c r="D39" s="17"/>
      <c r="E39" s="17"/>
      <c r="F39" s="17">
        <v>0</v>
      </c>
      <c r="G39" s="17"/>
      <c r="H39" s="17">
        <v>20</v>
      </c>
      <c r="I39" s="17">
        <v>0</v>
      </c>
      <c r="J39" s="17"/>
      <c r="K39" s="17">
        <f t="shared" si="12"/>
        <v>20</v>
      </c>
      <c r="L39" s="17">
        <v>50</v>
      </c>
      <c r="M39" s="17"/>
      <c r="N39" s="17">
        <v>10</v>
      </c>
      <c r="O39" s="17">
        <v>7</v>
      </c>
      <c r="P39" s="17"/>
      <c r="Q39" s="17"/>
      <c r="R39" s="17">
        <v>50</v>
      </c>
      <c r="S39" s="17">
        <f t="shared" si="0"/>
        <v>117</v>
      </c>
      <c r="T39" s="17">
        <f t="shared" si="1"/>
        <v>137</v>
      </c>
    </row>
    <row r="40" spans="1:20" s="21" customFormat="1" ht="15.75">
      <c r="A40" s="19" t="s">
        <v>20</v>
      </c>
      <c r="B40" s="20" t="s">
        <v>19</v>
      </c>
      <c r="C40" s="20"/>
      <c r="D40" s="20"/>
      <c r="E40" s="20"/>
      <c r="F40" s="20"/>
      <c r="G40" s="20"/>
      <c r="H40" s="20">
        <v>20</v>
      </c>
      <c r="I40" s="20"/>
      <c r="J40" s="20"/>
      <c r="K40" s="20">
        <f t="shared" si="12"/>
        <v>20</v>
      </c>
      <c r="L40" s="20">
        <v>11</v>
      </c>
      <c r="M40" s="20"/>
      <c r="N40" s="20"/>
      <c r="O40" s="20">
        <v>5</v>
      </c>
      <c r="P40" s="20"/>
      <c r="Q40" s="20"/>
      <c r="R40" s="20">
        <v>2</v>
      </c>
      <c r="S40" s="20">
        <f t="shared" si="0"/>
        <v>18</v>
      </c>
      <c r="T40" s="20">
        <f t="shared" si="1"/>
        <v>38</v>
      </c>
    </row>
    <row r="41" spans="1:20" ht="15.75">
      <c r="A41" s="22" t="s">
        <v>21</v>
      </c>
      <c r="B41" s="23"/>
      <c r="C41" s="24" t="e">
        <f>C40/C39</f>
        <v>#DIV/0!</v>
      </c>
      <c r="D41" s="24" t="e">
        <f aca="true" t="shared" si="15" ref="D41:T41">D40/D39</f>
        <v>#DIV/0!</v>
      </c>
      <c r="E41" s="24" t="e">
        <f t="shared" si="15"/>
        <v>#DIV/0!</v>
      </c>
      <c r="F41" s="24" t="e">
        <f t="shared" si="15"/>
        <v>#DIV/0!</v>
      </c>
      <c r="G41" s="24" t="e">
        <f t="shared" si="15"/>
        <v>#DIV/0!</v>
      </c>
      <c r="H41" s="24">
        <f t="shared" si="15"/>
        <v>1</v>
      </c>
      <c r="I41" s="24" t="e">
        <f t="shared" si="15"/>
        <v>#DIV/0!</v>
      </c>
      <c r="J41" s="24" t="e">
        <f t="shared" si="15"/>
        <v>#DIV/0!</v>
      </c>
      <c r="K41" s="24">
        <f t="shared" si="15"/>
        <v>1</v>
      </c>
      <c r="L41" s="24">
        <f t="shared" si="15"/>
        <v>0.22</v>
      </c>
      <c r="M41" s="24" t="e">
        <f t="shared" si="15"/>
        <v>#DIV/0!</v>
      </c>
      <c r="N41" s="24">
        <f t="shared" si="15"/>
        <v>0</v>
      </c>
      <c r="O41" s="24">
        <f t="shared" si="15"/>
        <v>0.7142857142857143</v>
      </c>
      <c r="P41" s="24" t="e">
        <f t="shared" si="15"/>
        <v>#DIV/0!</v>
      </c>
      <c r="Q41" s="24" t="e">
        <f t="shared" si="15"/>
        <v>#DIV/0!</v>
      </c>
      <c r="R41" s="24">
        <f t="shared" si="15"/>
        <v>0.04</v>
      </c>
      <c r="S41" s="24">
        <f t="shared" si="15"/>
        <v>0.15384615384615385</v>
      </c>
      <c r="T41" s="24">
        <f t="shared" si="15"/>
        <v>0.2773722627737226</v>
      </c>
    </row>
    <row r="42" spans="1:20" s="18" customFormat="1" ht="15.75">
      <c r="A42" s="27" t="s">
        <v>46</v>
      </c>
      <c r="B42" s="17" t="s">
        <v>19</v>
      </c>
      <c r="C42" s="17"/>
      <c r="D42" s="17">
        <v>0</v>
      </c>
      <c r="E42" s="17"/>
      <c r="F42" s="17">
        <v>0</v>
      </c>
      <c r="G42" s="17">
        <v>160</v>
      </c>
      <c r="H42" s="17">
        <v>0</v>
      </c>
      <c r="I42" s="17">
        <v>0</v>
      </c>
      <c r="J42" s="17"/>
      <c r="K42" s="17">
        <f t="shared" si="12"/>
        <v>160</v>
      </c>
      <c r="L42" s="17">
        <v>0</v>
      </c>
      <c r="M42" s="17"/>
      <c r="N42" s="17"/>
      <c r="O42" s="17"/>
      <c r="P42" s="17"/>
      <c r="Q42" s="17"/>
      <c r="R42" s="17">
        <v>50</v>
      </c>
      <c r="S42" s="17">
        <f t="shared" si="0"/>
        <v>50</v>
      </c>
      <c r="T42" s="17">
        <f t="shared" si="1"/>
        <v>210</v>
      </c>
    </row>
    <row r="43" spans="1:20" s="21" customFormat="1" ht="15.75">
      <c r="A43" s="19" t="s">
        <v>20</v>
      </c>
      <c r="B43" s="20" t="s">
        <v>19</v>
      </c>
      <c r="C43" s="20"/>
      <c r="D43" s="20"/>
      <c r="E43" s="20"/>
      <c r="F43" s="20"/>
      <c r="G43" s="20"/>
      <c r="H43" s="20"/>
      <c r="I43" s="20"/>
      <c r="J43" s="20"/>
      <c r="K43" s="20">
        <f t="shared" si="12"/>
        <v>0</v>
      </c>
      <c r="L43" s="20"/>
      <c r="M43" s="20"/>
      <c r="N43" s="20"/>
      <c r="O43" s="20"/>
      <c r="P43" s="20"/>
      <c r="Q43" s="20"/>
      <c r="R43" s="20"/>
      <c r="S43" s="20">
        <f t="shared" si="0"/>
        <v>0</v>
      </c>
      <c r="T43" s="20">
        <f t="shared" si="1"/>
        <v>0</v>
      </c>
    </row>
    <row r="44" spans="1:20" ht="15.75">
      <c r="A44" s="22" t="s">
        <v>21</v>
      </c>
      <c r="B44" s="23"/>
      <c r="C44" s="24" t="e">
        <f>C43/C42</f>
        <v>#DIV/0!</v>
      </c>
      <c r="D44" s="24" t="e">
        <f aca="true" t="shared" si="16" ref="D44:T44">D43/D42</f>
        <v>#DIV/0!</v>
      </c>
      <c r="E44" s="24" t="e">
        <f t="shared" si="16"/>
        <v>#DIV/0!</v>
      </c>
      <c r="F44" s="24" t="e">
        <f t="shared" si="16"/>
        <v>#DIV/0!</v>
      </c>
      <c r="G44" s="24">
        <f t="shared" si="16"/>
        <v>0</v>
      </c>
      <c r="H44" s="24" t="e">
        <f t="shared" si="16"/>
        <v>#DIV/0!</v>
      </c>
      <c r="I44" s="24" t="e">
        <f t="shared" si="16"/>
        <v>#DIV/0!</v>
      </c>
      <c r="J44" s="24" t="e">
        <f t="shared" si="16"/>
        <v>#DIV/0!</v>
      </c>
      <c r="K44" s="24">
        <f t="shared" si="16"/>
        <v>0</v>
      </c>
      <c r="L44" s="24" t="e">
        <f t="shared" si="16"/>
        <v>#DIV/0!</v>
      </c>
      <c r="M44" s="24" t="e">
        <f t="shared" si="16"/>
        <v>#DIV/0!</v>
      </c>
      <c r="N44" s="24" t="e">
        <f t="shared" si="16"/>
        <v>#DIV/0!</v>
      </c>
      <c r="O44" s="24" t="e">
        <f t="shared" si="16"/>
        <v>#DIV/0!</v>
      </c>
      <c r="P44" s="24" t="e">
        <f t="shared" si="16"/>
        <v>#DIV/0!</v>
      </c>
      <c r="Q44" s="24" t="e">
        <f t="shared" si="16"/>
        <v>#DIV/0!</v>
      </c>
      <c r="R44" s="24">
        <f t="shared" si="16"/>
        <v>0</v>
      </c>
      <c r="S44" s="24">
        <f t="shared" si="16"/>
        <v>0</v>
      </c>
      <c r="T44" s="24">
        <f t="shared" si="16"/>
        <v>0</v>
      </c>
    </row>
    <row r="45" spans="1:20" s="18" customFormat="1" ht="15.75">
      <c r="A45" s="16" t="s">
        <v>47</v>
      </c>
      <c r="B45" s="17" t="s">
        <v>19</v>
      </c>
      <c r="C45" s="17">
        <v>400</v>
      </c>
      <c r="D45" s="17">
        <v>300</v>
      </c>
      <c r="E45" s="17">
        <v>1250</v>
      </c>
      <c r="F45" s="17">
        <v>0</v>
      </c>
      <c r="G45" s="17">
        <v>0</v>
      </c>
      <c r="H45" s="17">
        <v>0</v>
      </c>
      <c r="I45" s="17">
        <v>0</v>
      </c>
      <c r="J45" s="17">
        <v>170</v>
      </c>
      <c r="K45" s="17">
        <f t="shared" si="12"/>
        <v>2120</v>
      </c>
      <c r="L45" s="17">
        <v>0</v>
      </c>
      <c r="M45" s="17"/>
      <c r="N45" s="17"/>
      <c r="O45" s="17"/>
      <c r="P45" s="17">
        <v>210</v>
      </c>
      <c r="Q45" s="17"/>
      <c r="R45" s="17">
        <v>60</v>
      </c>
      <c r="S45" s="17">
        <f t="shared" si="0"/>
        <v>270</v>
      </c>
      <c r="T45" s="17">
        <f t="shared" si="1"/>
        <v>2390</v>
      </c>
    </row>
    <row r="46" spans="1:20" s="21" customFormat="1" ht="15.75">
      <c r="A46" s="19" t="s">
        <v>20</v>
      </c>
      <c r="B46" s="20" t="s">
        <v>19</v>
      </c>
      <c r="C46" s="20">
        <v>394</v>
      </c>
      <c r="D46" s="20"/>
      <c r="E46" s="20">
        <v>971</v>
      </c>
      <c r="F46" s="20"/>
      <c r="G46" s="20"/>
      <c r="H46" s="20"/>
      <c r="I46" s="20"/>
      <c r="J46" s="20">
        <v>130</v>
      </c>
      <c r="K46" s="20">
        <f t="shared" si="12"/>
        <v>1495</v>
      </c>
      <c r="L46" s="20"/>
      <c r="M46" s="20">
        <v>200</v>
      </c>
      <c r="N46" s="20"/>
      <c r="O46" s="20"/>
      <c r="P46" s="20"/>
      <c r="Q46" s="20"/>
      <c r="R46" s="20">
        <v>140</v>
      </c>
      <c r="S46" s="20">
        <f t="shared" si="0"/>
        <v>340</v>
      </c>
      <c r="T46" s="20">
        <f t="shared" si="1"/>
        <v>1835</v>
      </c>
    </row>
    <row r="47" spans="1:20" ht="15.75">
      <c r="A47" s="22" t="s">
        <v>21</v>
      </c>
      <c r="B47" s="23"/>
      <c r="C47" s="24">
        <f>C46/C45</f>
        <v>0.985</v>
      </c>
      <c r="D47" s="24">
        <f aca="true" t="shared" si="17" ref="D47:T47">D46/D45</f>
        <v>0</v>
      </c>
      <c r="E47" s="24">
        <f t="shared" si="17"/>
        <v>0.7768</v>
      </c>
      <c r="F47" s="24" t="e">
        <f t="shared" si="17"/>
        <v>#DIV/0!</v>
      </c>
      <c r="G47" s="24" t="e">
        <f t="shared" si="17"/>
        <v>#DIV/0!</v>
      </c>
      <c r="H47" s="24" t="e">
        <f t="shared" si="17"/>
        <v>#DIV/0!</v>
      </c>
      <c r="I47" s="24" t="e">
        <f t="shared" si="17"/>
        <v>#DIV/0!</v>
      </c>
      <c r="J47" s="24">
        <f t="shared" si="17"/>
        <v>0.7647058823529411</v>
      </c>
      <c r="K47" s="24">
        <f t="shared" si="17"/>
        <v>0.7051886792452831</v>
      </c>
      <c r="L47" s="24" t="e">
        <f t="shared" si="17"/>
        <v>#DIV/0!</v>
      </c>
      <c r="M47" s="24" t="e">
        <f t="shared" si="17"/>
        <v>#DIV/0!</v>
      </c>
      <c r="N47" s="24" t="e">
        <f t="shared" si="17"/>
        <v>#DIV/0!</v>
      </c>
      <c r="O47" s="24" t="e">
        <f t="shared" si="17"/>
        <v>#DIV/0!</v>
      </c>
      <c r="P47" s="24">
        <f t="shared" si="17"/>
        <v>0</v>
      </c>
      <c r="Q47" s="24" t="e">
        <f t="shared" si="17"/>
        <v>#DIV/0!</v>
      </c>
      <c r="R47" s="24">
        <f t="shared" si="17"/>
        <v>2.3333333333333335</v>
      </c>
      <c r="S47" s="24">
        <f t="shared" si="17"/>
        <v>1.2592592592592593</v>
      </c>
      <c r="T47" s="24">
        <f t="shared" si="17"/>
        <v>0.7677824267782427</v>
      </c>
    </row>
    <row r="48" spans="1:20" ht="15.75">
      <c r="A48" s="26" t="s">
        <v>48</v>
      </c>
      <c r="B48" s="23" t="s">
        <v>19</v>
      </c>
      <c r="C48" s="23">
        <v>270</v>
      </c>
      <c r="D48" s="23">
        <v>549</v>
      </c>
      <c r="E48" s="23"/>
      <c r="F48" s="23"/>
      <c r="G48" s="23"/>
      <c r="H48" s="23">
        <v>290</v>
      </c>
      <c r="I48" s="23"/>
      <c r="J48" s="23"/>
      <c r="K48" s="23">
        <f t="shared" si="11"/>
        <v>1109</v>
      </c>
      <c r="L48" s="23">
        <v>50</v>
      </c>
      <c r="M48" s="23"/>
      <c r="N48" s="23"/>
      <c r="O48" s="23"/>
      <c r="P48" s="23"/>
      <c r="Q48" s="23"/>
      <c r="R48" s="23"/>
      <c r="S48" s="17">
        <f t="shared" si="0"/>
        <v>50</v>
      </c>
      <c r="T48" s="17">
        <f t="shared" si="1"/>
        <v>1159</v>
      </c>
    </row>
    <row r="49" spans="1:20" ht="15.75">
      <c r="A49" s="11" t="s">
        <v>49</v>
      </c>
      <c r="B49" s="23" t="s">
        <v>19</v>
      </c>
      <c r="C49" s="23">
        <v>1117</v>
      </c>
      <c r="D49" s="23">
        <v>1162</v>
      </c>
      <c r="E49" s="23"/>
      <c r="F49" s="23"/>
      <c r="G49" s="23">
        <v>413</v>
      </c>
      <c r="H49" s="23"/>
      <c r="I49" s="23"/>
      <c r="J49" s="23"/>
      <c r="K49" s="23">
        <f t="shared" si="11"/>
        <v>2692</v>
      </c>
      <c r="L49" s="23">
        <v>35</v>
      </c>
      <c r="M49" s="23"/>
      <c r="N49" s="23"/>
      <c r="O49" s="23"/>
      <c r="P49" s="23"/>
      <c r="Q49" s="23"/>
      <c r="R49" s="23"/>
      <c r="S49" s="17">
        <f t="shared" si="0"/>
        <v>35</v>
      </c>
      <c r="T49" s="17">
        <f t="shared" si="1"/>
        <v>2727</v>
      </c>
    </row>
    <row r="50" spans="1:20" ht="21" customHeight="1">
      <c r="A50" s="11" t="s">
        <v>50</v>
      </c>
      <c r="B50" s="23" t="s">
        <v>19</v>
      </c>
      <c r="C50" s="23"/>
      <c r="D50" s="23">
        <v>120</v>
      </c>
      <c r="E50" s="23">
        <v>536</v>
      </c>
      <c r="F50" s="23"/>
      <c r="G50" s="23"/>
      <c r="H50" s="23"/>
      <c r="I50" s="23"/>
      <c r="J50" s="23">
        <v>344</v>
      </c>
      <c r="K50" s="23">
        <f t="shared" si="11"/>
        <v>1000</v>
      </c>
      <c r="L50" s="23"/>
      <c r="M50" s="23">
        <v>292</v>
      </c>
      <c r="N50" s="23"/>
      <c r="O50" s="23"/>
      <c r="P50" s="23"/>
      <c r="Q50" s="23"/>
      <c r="R50" s="23"/>
      <c r="S50" s="17">
        <f t="shared" si="0"/>
        <v>292</v>
      </c>
      <c r="T50" s="17">
        <f t="shared" si="1"/>
        <v>1292</v>
      </c>
    </row>
    <row r="51" spans="1:20" ht="21" customHeight="1">
      <c r="A51" s="11" t="s">
        <v>51</v>
      </c>
      <c r="B51" s="23" t="s">
        <v>19</v>
      </c>
      <c r="C51" s="23"/>
      <c r="D51" s="23"/>
      <c r="E51" s="23"/>
      <c r="F51" s="23"/>
      <c r="G51" s="23"/>
      <c r="H51" s="23"/>
      <c r="I51" s="23"/>
      <c r="J51" s="23"/>
      <c r="K51" s="23">
        <f t="shared" si="11"/>
        <v>0</v>
      </c>
      <c r="L51" s="23"/>
      <c r="M51" s="23"/>
      <c r="N51" s="23"/>
      <c r="O51" s="23"/>
      <c r="P51" s="23">
        <v>40</v>
      </c>
      <c r="Q51" s="23"/>
      <c r="R51" s="23"/>
      <c r="S51" s="17">
        <f t="shared" si="0"/>
        <v>40</v>
      </c>
      <c r="T51" s="17">
        <f t="shared" si="1"/>
        <v>40</v>
      </c>
    </row>
    <row r="52" spans="1:21" ht="21" customHeight="1">
      <c r="A52" s="11" t="s">
        <v>52</v>
      </c>
      <c r="B52" s="23" t="s">
        <v>19</v>
      </c>
      <c r="C52" s="23">
        <v>2296</v>
      </c>
      <c r="D52" s="23">
        <v>726</v>
      </c>
      <c r="E52" s="23">
        <v>1422</v>
      </c>
      <c r="F52" s="23"/>
      <c r="G52" s="23">
        <v>898</v>
      </c>
      <c r="H52" s="23"/>
      <c r="I52" s="23">
        <v>120</v>
      </c>
      <c r="J52" s="23">
        <v>370</v>
      </c>
      <c r="K52" s="23">
        <f t="shared" si="11"/>
        <v>5832</v>
      </c>
      <c r="L52" s="23">
        <v>35</v>
      </c>
      <c r="M52" s="23">
        <v>492</v>
      </c>
      <c r="N52" s="23"/>
      <c r="O52" s="23"/>
      <c r="P52" s="23"/>
      <c r="Q52" s="23"/>
      <c r="R52" s="23"/>
      <c r="S52" s="17">
        <f t="shared" si="0"/>
        <v>527</v>
      </c>
      <c r="T52" s="17">
        <f t="shared" si="1"/>
        <v>6359</v>
      </c>
      <c r="U52" s="7" t="s">
        <v>53</v>
      </c>
    </row>
    <row r="53" spans="1:20" ht="21" customHeight="1">
      <c r="A53" s="11" t="s">
        <v>54</v>
      </c>
      <c r="B53" s="23" t="s">
        <v>19</v>
      </c>
      <c r="C53" s="25">
        <v>360</v>
      </c>
      <c r="D53" s="34">
        <v>383</v>
      </c>
      <c r="E53" s="25">
        <v>655</v>
      </c>
      <c r="F53" s="25"/>
      <c r="G53" s="25"/>
      <c r="H53" s="25">
        <v>140</v>
      </c>
      <c r="I53" s="25"/>
      <c r="J53" s="35"/>
      <c r="K53" s="23">
        <f t="shared" si="11"/>
        <v>1538</v>
      </c>
      <c r="L53" s="23">
        <v>50</v>
      </c>
      <c r="M53" s="23"/>
      <c r="N53" s="23"/>
      <c r="O53" s="23"/>
      <c r="P53" s="23"/>
      <c r="Q53" s="23"/>
      <c r="R53" s="23"/>
      <c r="S53" s="17">
        <f t="shared" si="0"/>
        <v>50</v>
      </c>
      <c r="T53" s="17">
        <f t="shared" si="1"/>
        <v>1588</v>
      </c>
    </row>
    <row r="54" spans="1:20" ht="21" customHeight="1">
      <c r="A54" s="11" t="s">
        <v>55</v>
      </c>
      <c r="B54" s="23" t="s">
        <v>56</v>
      </c>
      <c r="C54" s="23"/>
      <c r="D54" s="23">
        <v>210</v>
      </c>
      <c r="E54" s="23">
        <v>163</v>
      </c>
      <c r="F54" s="23"/>
      <c r="G54" s="23"/>
      <c r="H54" s="23">
        <v>80</v>
      </c>
      <c r="I54" s="23"/>
      <c r="J54" s="23"/>
      <c r="K54" s="23">
        <f t="shared" si="11"/>
        <v>453</v>
      </c>
      <c r="L54" s="23">
        <v>70</v>
      </c>
      <c r="M54" s="23"/>
      <c r="N54" s="23"/>
      <c r="O54" s="23"/>
      <c r="P54" s="23"/>
      <c r="Q54" s="23"/>
      <c r="R54" s="23"/>
      <c r="S54" s="17">
        <f t="shared" si="0"/>
        <v>70</v>
      </c>
      <c r="T54" s="17">
        <f t="shared" si="1"/>
        <v>523</v>
      </c>
    </row>
    <row r="55" spans="1:20" ht="21" customHeight="1">
      <c r="A55" s="11" t="s">
        <v>57</v>
      </c>
      <c r="B55" s="23" t="s">
        <v>19</v>
      </c>
      <c r="C55" s="23"/>
      <c r="D55" s="23"/>
      <c r="E55" s="23"/>
      <c r="F55" s="23"/>
      <c r="G55" s="23"/>
      <c r="H55" s="23"/>
      <c r="I55" s="23"/>
      <c r="J55" s="23"/>
      <c r="K55" s="23">
        <f t="shared" si="11"/>
        <v>0</v>
      </c>
      <c r="L55" s="23"/>
      <c r="M55" s="23"/>
      <c r="N55" s="23"/>
      <c r="O55" s="23"/>
      <c r="P55" s="23"/>
      <c r="Q55" s="23"/>
      <c r="R55" s="23"/>
      <c r="S55" s="17">
        <f t="shared" si="0"/>
        <v>0</v>
      </c>
      <c r="T55" s="17">
        <f t="shared" si="1"/>
        <v>0</v>
      </c>
    </row>
    <row r="56" spans="1:20" ht="21" customHeight="1">
      <c r="A56" s="11" t="s">
        <v>58</v>
      </c>
      <c r="B56" s="23" t="s">
        <v>19</v>
      </c>
      <c r="C56" s="36"/>
      <c r="D56" s="26"/>
      <c r="E56" s="11"/>
      <c r="F56" s="11"/>
      <c r="G56" s="11"/>
      <c r="H56" s="11"/>
      <c r="I56" s="11"/>
      <c r="J56" s="11"/>
      <c r="K56" s="23">
        <f t="shared" si="11"/>
        <v>0</v>
      </c>
      <c r="L56" s="23"/>
      <c r="M56" s="23"/>
      <c r="N56" s="23"/>
      <c r="O56" s="23"/>
      <c r="P56" s="23"/>
      <c r="Q56" s="23"/>
      <c r="R56" s="23"/>
      <c r="S56" s="17">
        <f t="shared" si="0"/>
        <v>0</v>
      </c>
      <c r="T56" s="17">
        <f t="shared" si="1"/>
        <v>0</v>
      </c>
    </row>
    <row r="57" spans="1:20" ht="21" customHeight="1">
      <c r="A57" s="36" t="s">
        <v>59</v>
      </c>
      <c r="B57" s="23" t="s">
        <v>60</v>
      </c>
      <c r="C57" s="36"/>
      <c r="D57" s="36"/>
      <c r="E57" s="11"/>
      <c r="F57" s="36"/>
      <c r="G57" s="11"/>
      <c r="H57" s="11">
        <v>150</v>
      </c>
      <c r="I57" s="11"/>
      <c r="J57" s="11"/>
      <c r="K57" s="23">
        <f t="shared" si="11"/>
        <v>150</v>
      </c>
      <c r="L57" s="23"/>
      <c r="M57" s="23"/>
      <c r="N57" s="23"/>
      <c r="O57" s="23"/>
      <c r="P57" s="23"/>
      <c r="Q57" s="23"/>
      <c r="R57" s="23"/>
      <c r="S57" s="17">
        <f t="shared" si="0"/>
        <v>0</v>
      </c>
      <c r="T57" s="17">
        <f t="shared" si="1"/>
        <v>150</v>
      </c>
    </row>
    <row r="58" spans="1:20" s="37" customFormat="1" ht="21" customHeight="1">
      <c r="A58" s="2"/>
      <c r="B58" s="2"/>
      <c r="C58" s="2"/>
      <c r="D58" s="2"/>
      <c r="E58" s="3"/>
      <c r="F58" s="2"/>
      <c r="G58" s="2"/>
      <c r="H58" s="2"/>
      <c r="I58" s="2"/>
      <c r="J58" s="2"/>
      <c r="K58" s="3"/>
      <c r="L58" s="4"/>
      <c r="M58" s="4"/>
      <c r="N58" s="4"/>
      <c r="O58" s="4"/>
      <c r="P58" s="4"/>
      <c r="Q58" s="4"/>
      <c r="R58" s="4"/>
      <c r="S58" s="4"/>
      <c r="T58" s="5"/>
    </row>
    <row r="59" spans="1:78" s="37" customFormat="1" ht="21" customHeight="1">
      <c r="A59" s="2"/>
      <c r="B59" s="2"/>
      <c r="C59" s="2"/>
      <c r="D59" s="2"/>
      <c r="E59" s="3"/>
      <c r="F59" s="2"/>
      <c r="G59" s="2"/>
      <c r="H59" s="2"/>
      <c r="I59" s="2"/>
      <c r="J59" s="2"/>
      <c r="K59" s="3"/>
      <c r="L59" s="4"/>
      <c r="M59" s="4"/>
      <c r="N59" s="4"/>
      <c r="O59" s="4"/>
      <c r="P59" s="4"/>
      <c r="Q59" s="4"/>
      <c r="R59" s="4"/>
      <c r="S59" s="4"/>
      <c r="T59" s="2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s="37" customFormat="1" ht="21" customHeight="1">
      <c r="A60" s="7"/>
      <c r="B60" s="7"/>
      <c r="C60" s="7"/>
      <c r="D60" s="7"/>
      <c r="E60" s="38"/>
      <c r="F60" s="7"/>
      <c r="G60" s="7"/>
      <c r="H60" s="7"/>
      <c r="I60" s="7"/>
      <c r="J60" s="7"/>
      <c r="K60" s="38"/>
      <c r="L60" s="39"/>
      <c r="M60" s="39"/>
      <c r="N60" s="39"/>
      <c r="O60" s="39"/>
      <c r="P60" s="39"/>
      <c r="Q60" s="39"/>
      <c r="R60" s="39"/>
      <c r="S60" s="39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</sheetData>
  <sheetProtection/>
  <mergeCells count="3">
    <mergeCell ref="A1:K1"/>
    <mergeCell ref="C2:D2"/>
    <mergeCell ref="U10:U11"/>
  </mergeCells>
  <printOptions/>
  <pageMargins left="0.7086614173228347" right="0.7086614173228347" top="0.43" bottom="0.25" header="0.31496062992125984" footer="0.31496062992125984"/>
  <pageSetup fitToHeight="1" fitToWidth="1" horizontalDpi="600" verticalDpi="600" orientation="landscape" paperSize="9" scale="56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2017-05-09T05:23:56Z</cp:lastPrinted>
  <dcterms:created xsi:type="dcterms:W3CDTF">2006-09-28T05:33:49Z</dcterms:created>
  <dcterms:modified xsi:type="dcterms:W3CDTF">2017-05-22T06:06:01Z</dcterms:modified>
  <cp:category/>
  <cp:version/>
  <cp:contentType/>
  <cp:contentStatus/>
</cp:coreProperties>
</file>